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israit/Downloads/بولونيا شخصي/ملاحقComputer 2025-2026/"/>
    </mc:Choice>
  </mc:AlternateContent>
  <xr:revisionPtr revIDLastSave="0" documentId="13_ncr:1_{9AD5AC84-FB44-A844-88B6-25DE6602055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CTS=25hr_template" sheetId="1" r:id="rId1"/>
    <sheet name="DPH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5hEjg4uIihi6W/WtnkkCU9W+zA4LmUkSUrF9dUL5H5I="/>
    </ext>
  </extLst>
</workbook>
</file>

<file path=xl/calcChain.xml><?xml version="1.0" encoding="utf-8"?>
<calcChain xmlns="http://schemas.openxmlformats.org/spreadsheetml/2006/main">
  <c r="O63" i="1" l="1"/>
  <c r="Q63" i="1" s="1"/>
  <c r="R63" i="1" s="1"/>
  <c r="O51" i="1"/>
  <c r="Q51" i="1" s="1"/>
  <c r="R51" i="1" s="1"/>
  <c r="I85" i="1" l="1"/>
  <c r="J85" i="1"/>
  <c r="K85" i="1"/>
  <c r="L85" i="1"/>
  <c r="M85" i="1"/>
  <c r="N85" i="1"/>
  <c r="P85" i="1"/>
  <c r="I75" i="1"/>
  <c r="J75" i="1"/>
  <c r="K75" i="1"/>
  <c r="L75" i="1"/>
  <c r="M75" i="1"/>
  <c r="N75" i="1"/>
  <c r="P75" i="1"/>
  <c r="I65" i="1"/>
  <c r="J65" i="1"/>
  <c r="K65" i="1"/>
  <c r="L65" i="1"/>
  <c r="M65" i="1"/>
  <c r="N65" i="1"/>
  <c r="P65" i="1"/>
  <c r="I55" i="1"/>
  <c r="J55" i="1"/>
  <c r="K55" i="1"/>
  <c r="L55" i="1"/>
  <c r="M55" i="1"/>
  <c r="N55" i="1"/>
  <c r="P55" i="1"/>
  <c r="I45" i="1"/>
  <c r="J45" i="1"/>
  <c r="K45" i="1"/>
  <c r="L45" i="1"/>
  <c r="M45" i="1"/>
  <c r="N45" i="1"/>
  <c r="P45" i="1"/>
  <c r="I35" i="1"/>
  <c r="J35" i="1"/>
  <c r="K35" i="1"/>
  <c r="L35" i="1"/>
  <c r="M35" i="1"/>
  <c r="N35" i="1"/>
  <c r="P35" i="1"/>
  <c r="I25" i="1"/>
  <c r="J25" i="1"/>
  <c r="K25" i="1"/>
  <c r="L25" i="1"/>
  <c r="M25" i="1"/>
  <c r="N25" i="1"/>
  <c r="P25" i="1"/>
  <c r="I15" i="1"/>
  <c r="J15" i="1"/>
  <c r="K15" i="1"/>
  <c r="L15" i="1"/>
  <c r="M15" i="1"/>
  <c r="N15" i="1"/>
  <c r="P15" i="1"/>
  <c r="O80" i="1" l="1"/>
  <c r="O81" i="1"/>
  <c r="O82" i="1"/>
  <c r="O83" i="1"/>
  <c r="O84" i="1"/>
  <c r="O79" i="1"/>
  <c r="O85" i="1" s="1"/>
  <c r="O70" i="1"/>
  <c r="O71" i="1"/>
  <c r="O72" i="1"/>
  <c r="O73" i="1"/>
  <c r="O74" i="1"/>
  <c r="O69" i="1"/>
  <c r="O60" i="1"/>
  <c r="O61" i="1"/>
  <c r="O62" i="1"/>
  <c r="O64" i="1"/>
  <c r="O59" i="1"/>
  <c r="O50" i="1"/>
  <c r="O52" i="1"/>
  <c r="O53" i="1"/>
  <c r="O54" i="1"/>
  <c r="O49" i="1"/>
  <c r="O55" i="1" s="1"/>
  <c r="O40" i="1"/>
  <c r="O41" i="1"/>
  <c r="O42" i="1"/>
  <c r="O43" i="1"/>
  <c r="O44" i="1"/>
  <c r="O39" i="1"/>
  <c r="O30" i="1"/>
  <c r="O31" i="1"/>
  <c r="O32" i="1"/>
  <c r="O33" i="1"/>
  <c r="O34" i="1"/>
  <c r="O29" i="1"/>
  <c r="O20" i="1"/>
  <c r="O21" i="1"/>
  <c r="O22" i="1"/>
  <c r="O23" i="1"/>
  <c r="O24" i="1"/>
  <c r="O19" i="1"/>
  <c r="O10" i="1"/>
  <c r="O11" i="1"/>
  <c r="O12" i="1"/>
  <c r="O13" i="1"/>
  <c r="O14" i="1"/>
  <c r="O9" i="1"/>
  <c r="O15" i="1" s="1"/>
  <c r="O45" i="1" l="1"/>
  <c r="O25" i="1"/>
  <c r="O35" i="1"/>
  <c r="O75" i="1"/>
  <c r="O65" i="1"/>
  <c r="H35" i="1"/>
  <c r="Q44" i="1" l="1"/>
  <c r="Q43" i="1" l="1"/>
  <c r="R43" i="1" s="1"/>
  <c r="H85" i="1" l="1"/>
  <c r="H75" i="1"/>
  <c r="H65" i="1"/>
  <c r="H55" i="1"/>
  <c r="Q34" i="1"/>
  <c r="R34" i="1" s="1"/>
  <c r="Q71" i="1" l="1"/>
  <c r="R71" i="1" s="1"/>
  <c r="S114" i="2" l="1"/>
  <c r="S113" i="2"/>
  <c r="S112" i="2"/>
  <c r="O105" i="2"/>
  <c r="M105" i="2"/>
  <c r="L105" i="2"/>
  <c r="K105" i="2"/>
  <c r="J105" i="2"/>
  <c r="I105" i="2"/>
  <c r="H105" i="2"/>
  <c r="N104" i="2"/>
  <c r="P104" i="2" s="1"/>
  <c r="Q104" i="2" s="1"/>
  <c r="N102" i="2"/>
  <c r="P102" i="2" s="1"/>
  <c r="Q102" i="2" s="1"/>
  <c r="N101" i="2"/>
  <c r="P101" i="2" s="1"/>
  <c r="Q101" i="2" s="1"/>
  <c r="N100" i="2"/>
  <c r="P100" i="2" s="1"/>
  <c r="Q100" i="2" s="1"/>
  <c r="N99" i="2"/>
  <c r="P99" i="2" s="1"/>
  <c r="Q99" i="2" s="1"/>
  <c r="N98" i="2"/>
  <c r="P98" i="2" s="1"/>
  <c r="O94" i="2"/>
  <c r="M94" i="2"/>
  <c r="L94" i="2"/>
  <c r="K94" i="2"/>
  <c r="J94" i="2"/>
  <c r="I94" i="2"/>
  <c r="H94" i="2"/>
  <c r="N93" i="2"/>
  <c r="P93" i="2" s="1"/>
  <c r="Q93" i="2" s="1"/>
  <c r="N91" i="2"/>
  <c r="P91" i="2" s="1"/>
  <c r="Q91" i="2" s="1"/>
  <c r="N90" i="2"/>
  <c r="P90" i="2" s="1"/>
  <c r="Q90" i="2" s="1"/>
  <c r="N89" i="2"/>
  <c r="P89" i="2" s="1"/>
  <c r="Q89" i="2" s="1"/>
  <c r="N88" i="2"/>
  <c r="P88" i="2" s="1"/>
  <c r="Q88" i="2" s="1"/>
  <c r="N87" i="2"/>
  <c r="P87" i="2" s="1"/>
  <c r="O83" i="2"/>
  <c r="M83" i="2"/>
  <c r="L83" i="2"/>
  <c r="K83" i="2"/>
  <c r="J83" i="2"/>
  <c r="I83" i="2"/>
  <c r="H83" i="2"/>
  <c r="N82" i="2"/>
  <c r="P82" i="2" s="1"/>
  <c r="Q82" i="2" s="1"/>
  <c r="N81" i="2"/>
  <c r="P81" i="2" s="1"/>
  <c r="Q81" i="2" s="1"/>
  <c r="N80" i="2"/>
  <c r="P80" i="2" s="1"/>
  <c r="Q80" i="2" s="1"/>
  <c r="N79" i="2"/>
  <c r="P79" i="2" s="1"/>
  <c r="Q79" i="2" s="1"/>
  <c r="N78" i="2"/>
  <c r="P78" i="2" s="1"/>
  <c r="Q78" i="2" s="1"/>
  <c r="N77" i="2"/>
  <c r="P77" i="2" s="1"/>
  <c r="O73" i="2"/>
  <c r="M73" i="2"/>
  <c r="L73" i="2"/>
  <c r="K73" i="2"/>
  <c r="J73" i="2"/>
  <c r="I73" i="2"/>
  <c r="H73" i="2"/>
  <c r="N72" i="2"/>
  <c r="P72" i="2" s="1"/>
  <c r="Q72" i="2" s="1"/>
  <c r="N71" i="2"/>
  <c r="P71" i="2" s="1"/>
  <c r="Q71" i="2" s="1"/>
  <c r="N70" i="2"/>
  <c r="P70" i="2" s="1"/>
  <c r="Q70" i="2" s="1"/>
  <c r="N69" i="2"/>
  <c r="P69" i="2" s="1"/>
  <c r="Q69" i="2" s="1"/>
  <c r="N68" i="2"/>
  <c r="P68" i="2" s="1"/>
  <c r="Q68" i="2" s="1"/>
  <c r="N67" i="2"/>
  <c r="P67" i="2" s="1"/>
  <c r="O63" i="2"/>
  <c r="M63" i="2"/>
  <c r="L63" i="2"/>
  <c r="K63" i="2"/>
  <c r="J63" i="2"/>
  <c r="I63" i="2"/>
  <c r="H63" i="2"/>
  <c r="N62" i="2"/>
  <c r="P62" i="2" s="1"/>
  <c r="Q62" i="2" s="1"/>
  <c r="N61" i="2"/>
  <c r="P61" i="2" s="1"/>
  <c r="Q61" i="2" s="1"/>
  <c r="N60" i="2"/>
  <c r="P60" i="2" s="1"/>
  <c r="Q60" i="2" s="1"/>
  <c r="N59" i="2"/>
  <c r="P59" i="2" s="1"/>
  <c r="Q59" i="2" s="1"/>
  <c r="N58" i="2"/>
  <c r="P58" i="2" s="1"/>
  <c r="Q58" i="2" s="1"/>
  <c r="N57" i="2"/>
  <c r="P57" i="2" s="1"/>
  <c r="O53" i="2"/>
  <c r="M53" i="2"/>
  <c r="L53" i="2"/>
  <c r="K53" i="2"/>
  <c r="J53" i="2"/>
  <c r="I53" i="2"/>
  <c r="H53" i="2"/>
  <c r="N52" i="2"/>
  <c r="P52" i="2" s="1"/>
  <c r="Q52" i="2" s="1"/>
  <c r="N51" i="2"/>
  <c r="P51" i="2" s="1"/>
  <c r="Q51" i="2" s="1"/>
  <c r="N50" i="2"/>
  <c r="P50" i="2" s="1"/>
  <c r="Q50" i="2" s="1"/>
  <c r="N49" i="2"/>
  <c r="P49" i="2" s="1"/>
  <c r="Q49" i="2" s="1"/>
  <c r="N48" i="2"/>
  <c r="P48" i="2" s="1"/>
  <c r="Q48" i="2" s="1"/>
  <c r="N47" i="2"/>
  <c r="P47" i="2" s="1"/>
  <c r="O43" i="2"/>
  <c r="M43" i="2"/>
  <c r="L43" i="2"/>
  <c r="K43" i="2"/>
  <c r="J43" i="2"/>
  <c r="I43" i="2"/>
  <c r="H43" i="2"/>
  <c r="N42" i="2"/>
  <c r="P42" i="2" s="1"/>
  <c r="Q42" i="2" s="1"/>
  <c r="N41" i="2"/>
  <c r="P41" i="2" s="1"/>
  <c r="Q41" i="2" s="1"/>
  <c r="N40" i="2"/>
  <c r="P40" i="2" s="1"/>
  <c r="Q40" i="2" s="1"/>
  <c r="N39" i="2"/>
  <c r="P39" i="2" s="1"/>
  <c r="Q39" i="2" s="1"/>
  <c r="N38" i="2"/>
  <c r="P38" i="2" s="1"/>
  <c r="Q38" i="2" s="1"/>
  <c r="N37" i="2"/>
  <c r="P37" i="2" s="1"/>
  <c r="O33" i="2"/>
  <c r="M33" i="2"/>
  <c r="L33" i="2"/>
  <c r="K33" i="2"/>
  <c r="J33" i="2"/>
  <c r="I33" i="2"/>
  <c r="H33" i="2"/>
  <c r="N32" i="2"/>
  <c r="P32" i="2" s="1"/>
  <c r="Q32" i="2" s="1"/>
  <c r="N31" i="2"/>
  <c r="P31" i="2" s="1"/>
  <c r="Q31" i="2" s="1"/>
  <c r="N30" i="2"/>
  <c r="P30" i="2" s="1"/>
  <c r="Q30" i="2" s="1"/>
  <c r="N29" i="2"/>
  <c r="P29" i="2" s="1"/>
  <c r="Q29" i="2" s="1"/>
  <c r="N28" i="2"/>
  <c r="P28" i="2" s="1"/>
  <c r="Q28" i="2" s="1"/>
  <c r="N27" i="2"/>
  <c r="P27" i="2" s="1"/>
  <c r="O23" i="2"/>
  <c r="M23" i="2"/>
  <c r="L23" i="2"/>
  <c r="K23" i="2"/>
  <c r="J23" i="2"/>
  <c r="I23" i="2"/>
  <c r="H23" i="2"/>
  <c r="N22" i="2"/>
  <c r="P22" i="2" s="1"/>
  <c r="Q22" i="2" s="1"/>
  <c r="N21" i="2"/>
  <c r="P21" i="2" s="1"/>
  <c r="Q21" i="2" s="1"/>
  <c r="N20" i="2"/>
  <c r="P20" i="2" s="1"/>
  <c r="Q20" i="2" s="1"/>
  <c r="N19" i="2"/>
  <c r="P19" i="2" s="1"/>
  <c r="Q19" i="2" s="1"/>
  <c r="N18" i="2"/>
  <c r="P18" i="2" s="1"/>
  <c r="Q18" i="2" s="1"/>
  <c r="N17" i="2"/>
  <c r="P17" i="2" s="1"/>
  <c r="O13" i="2"/>
  <c r="M13" i="2"/>
  <c r="L13" i="2"/>
  <c r="K13" i="2"/>
  <c r="J13" i="2"/>
  <c r="I13" i="2"/>
  <c r="H13" i="2"/>
  <c r="N12" i="2"/>
  <c r="P12" i="2" s="1"/>
  <c r="Q12" i="2" s="1"/>
  <c r="N11" i="2"/>
  <c r="P11" i="2" s="1"/>
  <c r="Q11" i="2" s="1"/>
  <c r="N10" i="2"/>
  <c r="P10" i="2" s="1"/>
  <c r="Q10" i="2" s="1"/>
  <c r="N9" i="2"/>
  <c r="P9" i="2" s="1"/>
  <c r="Q9" i="2" s="1"/>
  <c r="N8" i="2"/>
  <c r="P8" i="2" s="1"/>
  <c r="Q8" i="2" s="1"/>
  <c r="N7" i="2"/>
  <c r="P7" i="2" s="1"/>
  <c r="Q84" i="1"/>
  <c r="R84" i="1" s="1"/>
  <c r="Q83" i="1"/>
  <c r="R83" i="1" s="1"/>
  <c r="Q82" i="1"/>
  <c r="R82" i="1" s="1"/>
  <c r="Q80" i="1"/>
  <c r="R80" i="1" s="1"/>
  <c r="Q74" i="1"/>
  <c r="R74" i="1" s="1"/>
  <c r="Q73" i="1"/>
  <c r="R73" i="1" s="1"/>
  <c r="Q72" i="1"/>
  <c r="R72" i="1" s="1"/>
  <c r="Q81" i="1"/>
  <c r="R81" i="1" s="1"/>
  <c r="Q70" i="1"/>
  <c r="Q64" i="1"/>
  <c r="R64" i="1" s="1"/>
  <c r="Q62" i="1"/>
  <c r="R62" i="1" s="1"/>
  <c r="Q61" i="1"/>
  <c r="R61" i="1" s="1"/>
  <c r="Q60" i="1"/>
  <c r="R60" i="1" s="1"/>
  <c r="Q54" i="1"/>
  <c r="R54" i="1" s="1"/>
  <c r="Q53" i="1"/>
  <c r="R53" i="1" s="1"/>
  <c r="Q52" i="1"/>
  <c r="R52" i="1" s="1"/>
  <c r="Q50" i="1"/>
  <c r="R50" i="1" s="1"/>
  <c r="H45" i="1"/>
  <c r="Q42" i="1"/>
  <c r="R42" i="1" s="1"/>
  <c r="Q41" i="1"/>
  <c r="R41" i="1" s="1"/>
  <c r="Q40" i="1"/>
  <c r="R40" i="1" s="1"/>
  <c r="Q39" i="1"/>
  <c r="R44" i="1"/>
  <c r="Q33" i="1"/>
  <c r="R33" i="1" s="1"/>
  <c r="Q32" i="1"/>
  <c r="R32" i="1" s="1"/>
  <c r="Q31" i="1"/>
  <c r="R31" i="1" s="1"/>
  <c r="Q30" i="1"/>
  <c r="R30" i="1" s="1"/>
  <c r="H25" i="1"/>
  <c r="Q24" i="1"/>
  <c r="R24" i="1" s="1"/>
  <c r="Q23" i="1"/>
  <c r="R23" i="1" s="1"/>
  <c r="Q22" i="1"/>
  <c r="R22" i="1" s="1"/>
  <c r="Q21" i="1"/>
  <c r="R21" i="1" s="1"/>
  <c r="Q20" i="1"/>
  <c r="R20" i="1" s="1"/>
  <c r="H15" i="1"/>
  <c r="Q14" i="1"/>
  <c r="R14" i="1" s="1"/>
  <c r="Q13" i="1"/>
  <c r="R13" i="1" s="1"/>
  <c r="Q12" i="1"/>
  <c r="R12" i="1" s="1"/>
  <c r="Q11" i="1"/>
  <c r="R11" i="1" s="1"/>
  <c r="Q10" i="1"/>
  <c r="R10" i="1" s="1"/>
  <c r="Q45" i="1" l="1"/>
  <c r="Q49" i="1"/>
  <c r="Q55" i="1" s="1"/>
  <c r="R70" i="1"/>
  <c r="K106" i="2"/>
  <c r="O106" i="2"/>
  <c r="L106" i="2"/>
  <c r="M106" i="2"/>
  <c r="H106" i="2"/>
  <c r="I106" i="2"/>
  <c r="P83" i="2"/>
  <c r="Q77" i="2"/>
  <c r="Q83" i="2" s="1"/>
  <c r="P73" i="2"/>
  <c r="Q67" i="2"/>
  <c r="Q73" i="2" s="1"/>
  <c r="P63" i="2"/>
  <c r="Q57" i="2"/>
  <c r="Q63" i="2" s="1"/>
  <c r="Q47" i="2"/>
  <c r="Q53" i="2" s="1"/>
  <c r="P53" i="2"/>
  <c r="P23" i="2"/>
  <c r="Q17" i="2"/>
  <c r="Q23" i="2" s="1"/>
  <c r="P105" i="2"/>
  <c r="Q98" i="2"/>
  <c r="Q105" i="2" s="1"/>
  <c r="P43" i="2"/>
  <c r="Q37" i="2"/>
  <c r="Q43" i="2" s="1"/>
  <c r="P33" i="2"/>
  <c r="Q27" i="2"/>
  <c r="Q33" i="2" s="1"/>
  <c r="Q7" i="2"/>
  <c r="Q13" i="2" s="1"/>
  <c r="P13" i="2"/>
  <c r="P94" i="2"/>
  <c r="Q87" i="2"/>
  <c r="Q94" i="2" s="1"/>
  <c r="Q19" i="1"/>
  <c r="Q25" i="1" s="1"/>
  <c r="Q69" i="1"/>
  <c r="N23" i="2"/>
  <c r="N43" i="2"/>
  <c r="N63" i="2"/>
  <c r="N83" i="2"/>
  <c r="N105" i="2"/>
  <c r="Q9" i="1"/>
  <c r="Q15" i="1" s="1"/>
  <c r="R39" i="1"/>
  <c r="R45" i="1" s="1"/>
  <c r="Q59" i="1"/>
  <c r="Q65" i="1" s="1"/>
  <c r="N13" i="2"/>
  <c r="N33" i="2"/>
  <c r="N53" i="2"/>
  <c r="N73" i="2"/>
  <c r="N94" i="2"/>
  <c r="Q29" i="1"/>
  <c r="Q35" i="1" s="1"/>
  <c r="Q79" i="1"/>
  <c r="Q85" i="1" s="1"/>
  <c r="R69" i="1" l="1"/>
  <c r="Q75" i="1"/>
  <c r="R75" i="1"/>
  <c r="R49" i="1"/>
  <c r="R55" i="1" s="1"/>
  <c r="P106" i="2"/>
  <c r="Q106" i="2"/>
  <c r="R59" i="1"/>
  <c r="R65" i="1" s="1"/>
  <c r="R79" i="1"/>
  <c r="R85" i="1" s="1"/>
  <c r="N106" i="2"/>
  <c r="R29" i="1"/>
  <c r="R35" i="1" s="1"/>
  <c r="R9" i="1"/>
  <c r="R15" i="1" s="1"/>
  <c r="R19" i="1"/>
  <c r="R25" i="1" s="1"/>
  <c r="R86" i="1" l="1"/>
  <c r="Q86" i="1"/>
  <c r="N86" i="1"/>
  <c r="J86" i="1"/>
  <c r="K86" i="1"/>
  <c r="L86" i="1"/>
  <c r="H86" i="1"/>
  <c r="I86" i="1"/>
  <c r="O86" i="1"/>
  <c r="M86" i="1"/>
  <c r="P86" i="1"/>
</calcChain>
</file>

<file path=xl/sharedStrings.xml><?xml version="1.0" encoding="utf-8"?>
<sst xmlns="http://schemas.openxmlformats.org/spreadsheetml/2006/main" count="1059" uniqueCount="391">
  <si>
    <t>Republic of Iraq - Ministry of Higher Education and Scientific Research</t>
  </si>
  <si>
    <t>جمهورية العراق - وزارة التعليم العالي والبحث العلمي</t>
  </si>
  <si>
    <t>University of Baghdad</t>
  </si>
  <si>
    <t xml:space="preserve">جامعة بغداد </t>
  </si>
  <si>
    <t>أربع سنوات (ثمانية فصول دراسية) - ٢٤٠ وحدة اوربية - كل وحدة اوربية =  ٢٥ ساعة</t>
  </si>
  <si>
    <t>Program Curriculum (2023 - 2024)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</si>
  <si>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</si>
  <si>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</si>
  <si>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</si>
  <si>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</si>
  <si>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</si>
  <si>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</si>
  <si>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</si>
  <si>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</si>
  <si>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</si>
  <si>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</si>
  <si>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</si>
  <si>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</si>
  <si>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</si>
  <si>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</si>
  <si>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</si>
  <si>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</si>
  <si>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</si>
  <si>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</si>
  <si>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</si>
  <si>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</si>
  <si>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</si>
  <si>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</si>
  <si>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</si>
  <si>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>CSC11001</t>
  </si>
  <si>
    <t>English</t>
  </si>
  <si>
    <t>C</t>
  </si>
  <si>
    <t>CSC11002</t>
  </si>
  <si>
    <t>Computer Organization</t>
  </si>
  <si>
    <t>تركيب الحاسوب</t>
  </si>
  <si>
    <t>CSC11003</t>
  </si>
  <si>
    <t>Introduction to Computer Science</t>
  </si>
  <si>
    <t>مقدمة الى علم الحاسوب</t>
  </si>
  <si>
    <t>CSC11004</t>
  </si>
  <si>
    <t>Calculus</t>
  </si>
  <si>
    <t>B</t>
  </si>
  <si>
    <t>UOB102</t>
  </si>
  <si>
    <t>English Language I</t>
  </si>
  <si>
    <t>S</t>
  </si>
  <si>
    <t>UOB104</t>
  </si>
  <si>
    <t>Democracy and Human Rights</t>
  </si>
  <si>
    <t>الديمقراطية و حقوق الانسان</t>
  </si>
  <si>
    <t>Arabic</t>
  </si>
  <si>
    <t>Total</t>
  </si>
  <si>
    <t>Two</t>
  </si>
  <si>
    <t>CSC12008</t>
  </si>
  <si>
    <t>Discrete Structures</t>
  </si>
  <si>
    <t>هياكل متقطعة</t>
  </si>
  <si>
    <t>CSC12009</t>
  </si>
  <si>
    <t>Digital Logic</t>
  </si>
  <si>
    <t>المنطق الرقمي</t>
  </si>
  <si>
    <t>Academic Writing Skills</t>
  </si>
  <si>
    <t>مهارات الكتابة الاكاديمية</t>
  </si>
  <si>
    <t>Probability and Statistics</t>
  </si>
  <si>
    <t>UOB101</t>
  </si>
  <si>
    <t>Arabic Language I</t>
  </si>
  <si>
    <t>Three</t>
  </si>
  <si>
    <t>CSC23113</t>
  </si>
  <si>
    <t>Data Structures</t>
  </si>
  <si>
    <t>هياكل بيانات</t>
  </si>
  <si>
    <t>CSC23114</t>
  </si>
  <si>
    <t>Object Oriented Programming</t>
  </si>
  <si>
    <t>برمجة كيانية</t>
  </si>
  <si>
    <t>Numerical Methods</t>
  </si>
  <si>
    <t>طرائق عددية</t>
  </si>
  <si>
    <t xml:space="preserve">Computation Theory </t>
  </si>
  <si>
    <t>النظرية الاحتسابية</t>
  </si>
  <si>
    <t>Visual Programming</t>
  </si>
  <si>
    <t>برمجة مرئية</t>
  </si>
  <si>
    <t>Four</t>
  </si>
  <si>
    <t>لغة للأغراض العامة</t>
  </si>
  <si>
    <t>E</t>
  </si>
  <si>
    <t>Compilers</t>
  </si>
  <si>
    <t>مترجمات</t>
  </si>
  <si>
    <t>تصميم و برمجة الويب</t>
  </si>
  <si>
    <t>Arabic Language II</t>
  </si>
  <si>
    <t>جرائم نظام البعث في العراق</t>
  </si>
  <si>
    <t>Five</t>
  </si>
  <si>
    <t>Artificial Intelligence</t>
  </si>
  <si>
    <t>ذكاء اصطناعي</t>
  </si>
  <si>
    <t>Computer Networks</t>
  </si>
  <si>
    <t>شبكات الحاسوب</t>
  </si>
  <si>
    <t>Cryptography</t>
  </si>
  <si>
    <t>تشفير</t>
  </si>
  <si>
    <t>Web Applications Development</t>
  </si>
  <si>
    <t>تطوير تطبيقات الويب</t>
  </si>
  <si>
    <t>Software Engineering</t>
  </si>
  <si>
    <t>هندسة برمجيات</t>
  </si>
  <si>
    <t>Computer Architecture</t>
  </si>
  <si>
    <t>معمارية الحاسوب</t>
  </si>
  <si>
    <t>Six</t>
  </si>
  <si>
    <t>Mobile Applications Development</t>
  </si>
  <si>
    <t xml:space="preserve">تطوير تطبيقات النقال </t>
  </si>
  <si>
    <t>Computer Graphics</t>
  </si>
  <si>
    <t>رسوم الحاسوب</t>
  </si>
  <si>
    <t>Machine Learning</t>
  </si>
  <si>
    <t>تعلم الألة</t>
  </si>
  <si>
    <t>UOB309</t>
  </si>
  <si>
    <t>Scientific Research Methodology</t>
  </si>
  <si>
    <t>منهجية البحث العلمي</t>
  </si>
  <si>
    <t>Seven</t>
  </si>
  <si>
    <t>Digital Image Processing</t>
  </si>
  <si>
    <t>معالجة الصور الرقمية</t>
  </si>
  <si>
    <t>Introduction to Robotics</t>
  </si>
  <si>
    <t>Operating Systems</t>
  </si>
  <si>
    <t>نظم تشغيل</t>
  </si>
  <si>
    <t xml:space="preserve">Information Retrieval </t>
  </si>
  <si>
    <t>استرجاع المعلومات</t>
  </si>
  <si>
    <t>Eight</t>
  </si>
  <si>
    <t>Data Mining</t>
  </si>
  <si>
    <t>تنقيب بيانات</t>
  </si>
  <si>
    <t>Cybersecurity</t>
  </si>
  <si>
    <t>امن سيبراني</t>
  </si>
  <si>
    <t>Introduction to IoT</t>
  </si>
  <si>
    <t xml:space="preserve">مقدمة الى انترنيت الأشياء </t>
  </si>
  <si>
    <t>Multimedia</t>
  </si>
  <si>
    <t>وسائط متعددة</t>
  </si>
  <si>
    <t>Parallel and Distributed Computing</t>
  </si>
  <si>
    <t xml:space="preserve">حوسبة متوازية و توزيعية 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</si>
  <si>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</si>
  <si>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</si>
  <si>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</si>
  <si>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</si>
  <si>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</si>
  <si>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</si>
  <si>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</si>
  <si>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</si>
  <si>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</si>
  <si>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</si>
  <si>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</si>
  <si>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</si>
  <si>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</si>
  <si>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</si>
  <si>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</si>
  <si>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</si>
  <si>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Suport or related learning activity</t>
  </si>
  <si>
    <t xml:space="preserve">USSWL: </t>
  </si>
  <si>
    <t>Unstructured SWL</t>
  </si>
  <si>
    <t>Tut</t>
  </si>
  <si>
    <t>Tutorial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</si>
  <si>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</si>
  <si>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</si>
  <si>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</si>
  <si>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</si>
  <si>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</si>
  <si>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</si>
  <si>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</si>
  <si>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</si>
  <si>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</si>
  <si>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</si>
  <si>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</si>
  <si>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</si>
  <si>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</si>
  <si>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</si>
  <si>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</si>
  <si>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UGI</t>
  </si>
  <si>
    <t>UoB12345</t>
  </si>
  <si>
    <t>Academic English</t>
  </si>
  <si>
    <t>الانجليزية الأكاديمية</t>
  </si>
  <si>
    <t>UoB12346</t>
  </si>
  <si>
    <t>Academic Computing</t>
  </si>
  <si>
    <t>الحوسبة الأكاديمية</t>
  </si>
  <si>
    <t>UoB12347</t>
  </si>
  <si>
    <t>Kurdistan Studies</t>
  </si>
  <si>
    <t>دراسات كردستان</t>
  </si>
  <si>
    <t>Kurdish</t>
  </si>
  <si>
    <t>UoB12348</t>
  </si>
  <si>
    <t>Medical Physics</t>
  </si>
  <si>
    <t>الفيزياء الطبية</t>
  </si>
  <si>
    <t>UoB12349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</si>
  <si>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</si>
  <si>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</si>
  <si>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</si>
  <si>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</si>
  <si>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</si>
  <si>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</si>
  <si>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</si>
  <si>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</si>
  <si>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</si>
  <si>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</si>
  <si>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</si>
  <si>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</si>
  <si>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</si>
  <si>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</si>
  <si>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</si>
  <si>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</si>
  <si>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UGII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</si>
  <si>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</si>
  <si>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</si>
  <si>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</si>
  <si>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</si>
  <si>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</si>
  <si>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</si>
  <si>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</si>
  <si>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</si>
  <si>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</si>
  <si>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</si>
  <si>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</si>
  <si>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</si>
  <si>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</si>
  <si>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</si>
  <si>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</si>
  <si>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</si>
  <si>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</si>
  <si>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</si>
  <si>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Biochemistry</t>
  </si>
  <si>
    <t>UoB12364</t>
  </si>
  <si>
    <t>Microbiology</t>
  </si>
  <si>
    <t>UoB12365</t>
  </si>
  <si>
    <t>Communication Skills</t>
  </si>
  <si>
    <t>UGIII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</si>
  <si>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</si>
  <si>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</si>
  <si>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</si>
  <si>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</si>
  <si>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</si>
  <si>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</si>
  <si>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</si>
  <si>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</si>
  <si>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</si>
  <si>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</si>
  <si>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</si>
  <si>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</si>
  <si>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</si>
  <si>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</si>
  <si>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</si>
  <si>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</si>
  <si>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</si>
  <si>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</si>
  <si>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</si>
  <si>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</si>
  <si>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</si>
  <si>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</si>
  <si>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</si>
  <si>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</si>
  <si>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UGIV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</si>
  <si>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</si>
  <si>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</si>
  <si>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</si>
  <si>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</si>
  <si>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</si>
  <si>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</si>
  <si>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</si>
  <si>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</si>
  <si>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</si>
  <si>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</si>
  <si>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</si>
  <si>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</si>
  <si>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</si>
  <si>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</si>
  <si>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</si>
  <si>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</si>
  <si>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</si>
  <si>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</si>
  <si>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</si>
  <si>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</si>
  <si>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</si>
  <si>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Molecular Biology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</si>
  <si>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</si>
  <si>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</si>
  <si>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</si>
  <si>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</si>
  <si>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</si>
  <si>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</si>
  <si>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</si>
  <si>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</si>
  <si>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</si>
  <si>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</si>
  <si>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</si>
  <si>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</si>
  <si>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</si>
  <si>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</si>
  <si>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</si>
  <si>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</si>
  <si>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</si>
  <si>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</si>
  <si>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</si>
  <si>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</si>
  <si>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</si>
  <si>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</si>
  <si>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</si>
  <si>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</si>
  <si>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</si>
  <si>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</si>
  <si>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</si>
  <si>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</si>
  <si>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</si>
  <si>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</si>
  <si>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</si>
  <si>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</si>
  <si>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</si>
  <si>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</si>
  <si>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</si>
  <si>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</si>
  <si>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</si>
  <si>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</si>
  <si>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</si>
  <si>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</si>
  <si>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</si>
  <si>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</si>
  <si>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</si>
  <si>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</si>
  <si>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</si>
  <si>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</si>
  <si>
    <t>Baath Regime Crimes in Iraq</t>
  </si>
  <si>
    <t>Database Management Systems</t>
  </si>
  <si>
    <t>Fundamentals of Database Systems</t>
  </si>
  <si>
    <t xml:space="preserve">أساسيات أنظمة قواعد البيانات </t>
  </si>
  <si>
    <t xml:space="preserve">أنظمة إدارة قواعد البيانات </t>
  </si>
  <si>
    <t>UOB202</t>
  </si>
  <si>
    <t>UOB201</t>
  </si>
  <si>
    <t>UOB105</t>
  </si>
  <si>
    <t>مشروع بحث 1</t>
  </si>
  <si>
    <t>مشروع بحث 2</t>
  </si>
  <si>
    <t>CSC12105</t>
  </si>
  <si>
    <t>CSC12006</t>
  </si>
  <si>
    <t>CSC12007</t>
  </si>
  <si>
    <t>CSC23110</t>
  </si>
  <si>
    <t>CSC11002, CSC23110</t>
  </si>
  <si>
    <t>CSC11002, CSC12007, CSC23110</t>
  </si>
  <si>
    <t>CSC11002, CSC11003, CSC23110</t>
  </si>
  <si>
    <t>CSC23111</t>
  </si>
  <si>
    <t>CSC23112</t>
  </si>
  <si>
    <t>CSC24115</t>
  </si>
  <si>
    <t>CSC12009, CSC24115</t>
  </si>
  <si>
    <t>CSC24116</t>
  </si>
  <si>
    <t>CSC12006, CSC24115, CSC24116</t>
  </si>
  <si>
    <t>CSC24117</t>
  </si>
  <si>
    <t>CSC24018</t>
  </si>
  <si>
    <t>CSC35119</t>
  </si>
  <si>
    <t>CSC12009, CSC35119</t>
  </si>
  <si>
    <t>CSC35120</t>
  </si>
  <si>
    <t xml:space="preserve"> CSC35120</t>
  </si>
  <si>
    <t>CSC35121</t>
  </si>
  <si>
    <t>CSC35122</t>
  </si>
  <si>
    <t>CSC35123</t>
  </si>
  <si>
    <t>CSC35124</t>
  </si>
  <si>
    <t>CSC36125</t>
  </si>
  <si>
    <t>CSC36126</t>
  </si>
  <si>
    <t xml:space="preserve">CSC11004, CSC36126 </t>
  </si>
  <si>
    <t>CSC36127</t>
  </si>
  <si>
    <t>CSC36128</t>
  </si>
  <si>
    <t>CSC24115, CSC36128</t>
  </si>
  <si>
    <t>CSC36129</t>
  </si>
  <si>
    <t>CSC47130</t>
  </si>
  <si>
    <t>CSC47131</t>
  </si>
  <si>
    <t>CSC47132</t>
  </si>
  <si>
    <t>CSC47132, CSC35119</t>
  </si>
  <si>
    <t>CSC47133</t>
  </si>
  <si>
    <t>CSC47134</t>
  </si>
  <si>
    <t>CSC47135</t>
  </si>
  <si>
    <t>CSC48136</t>
  </si>
  <si>
    <t>CSC48137</t>
  </si>
  <si>
    <t>CSC48138</t>
  </si>
  <si>
    <t>CSC48139</t>
  </si>
  <si>
    <t>CSC48140</t>
  </si>
  <si>
    <t>CSC48141</t>
  </si>
  <si>
    <t>Programming Fundamentals I</t>
  </si>
  <si>
    <t>Programming Fundamentals II</t>
  </si>
  <si>
    <t>English Language II</t>
  </si>
  <si>
    <t>اللغة الانكليزية 1</t>
  </si>
  <si>
    <t>اللغة الانكليزية 2</t>
  </si>
  <si>
    <t>اللغة العربية 1</t>
  </si>
  <si>
    <t>Algorithms Design and Analysis</t>
  </si>
  <si>
    <t>General-Purpose Language</t>
  </si>
  <si>
    <t xml:space="preserve">Web Design and Programming </t>
  </si>
  <si>
    <t>Research Project I</t>
  </si>
  <si>
    <t>Research Project II</t>
  </si>
  <si>
    <t>حساب التفاضل و التكامل</t>
  </si>
  <si>
    <t>الاحتمالية و الاحصاء</t>
  </si>
  <si>
    <t>المنهاج الدراسي للعام 2025-2026</t>
  </si>
  <si>
    <t>Program Curriculum 2025-2026</t>
  </si>
  <si>
    <t>CSC11003, CSC23110</t>
  </si>
  <si>
    <t>اللغة العربية 2</t>
  </si>
  <si>
    <t xml:space="preserve">اساسيات البرمجة 2      </t>
  </si>
  <si>
    <t>CSC23113, CSC12105</t>
  </si>
  <si>
    <t>CSC23110, CSC12008, UOB309</t>
  </si>
  <si>
    <t>Four Years (Eight Semesters) - 240 ECTS Credits - 1 ECTS = 25 hours</t>
  </si>
  <si>
    <t xml:space="preserve">Bachelor's Degree in Computer Science (Second Cycle) </t>
  </si>
  <si>
    <t xml:space="preserve"> بكالوريوس في علوم الحاسوب  (الدورة الثانية) </t>
  </si>
  <si>
    <t>تصميم و تحليل الخوارزميات</t>
  </si>
  <si>
    <t>اساسيات البرمجة 1</t>
  </si>
  <si>
    <t xml:space="preserve">مقدمة الى الروبوتات </t>
  </si>
  <si>
    <t>Computer  Security</t>
  </si>
  <si>
    <t>امن الحاسوب</t>
  </si>
  <si>
    <t xml:space="preserve"> CSC12105, CSC12006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</si>
</sst>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2" x14ac:knownFonts="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rgb="FFFFFFFF"/>
      <name val="Arial"/>
      <family val="2"/>
    </font>
    <font>
      <b/>
      <sz val="9"/>
      <color rgb="FF073763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1"/>
      <name val="Arial"/>
      <family val="2"/>
    </font>
    <font>
      <b/>
      <sz val="13"/>
      <color rgb="FF000000"/>
      <name val="Arial"/>
      <family val="2"/>
    </font>
    <font>
      <sz val="13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b/>
      <sz val="13"/>
      <name val="Arial"/>
      <family val="2"/>
    </font>
    <font>
      <sz val="16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DE9D9"/>
      </patternFill>
    </fill>
    <fill>
      <patternFill patternType="solid">
        <fgColor rgb="FFFFC000"/>
        <bgColor rgb="FFFFF2CC"/>
      </patternFill>
    </fill>
  </fills>
  <borders count="58">
    <border>
      <left/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0" xfId="0" applyFont="1"/>
    <xf numFmtId="0" fontId="5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vertical="center"/>
    </xf>
    <xf numFmtId="0" fontId="8" fillId="5" borderId="19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vertical="center"/>
    </xf>
    <xf numFmtId="1" fontId="8" fillId="6" borderId="6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64" fontId="8" fillId="6" borderId="16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8" fillId="5" borderId="21" xfId="0" applyFont="1" applyFill="1" applyBorder="1" applyAlignment="1">
      <alignment horizontal="center" vertical="center"/>
    </xf>
    <xf numFmtId="1" fontId="8" fillId="5" borderId="22" xfId="0" applyNumberFormat="1" applyFont="1" applyFill="1" applyBorder="1" applyAlignment="1">
      <alignment horizontal="center" vertical="center"/>
    </xf>
    <xf numFmtId="164" fontId="8" fillId="5" borderId="23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1" fillId="6" borderId="19" xfId="0" applyFont="1" applyFill="1" applyBorder="1" applyAlignment="1">
      <alignment horizontal="right" vertical="center"/>
    </xf>
    <xf numFmtId="0" fontId="14" fillId="0" borderId="0" xfId="0" applyFont="1"/>
    <xf numFmtId="0" fontId="13" fillId="5" borderId="4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" fontId="13" fillId="2" borderId="45" xfId="0" applyNumberFormat="1" applyFont="1" applyFill="1" applyBorder="1" applyAlignment="1">
      <alignment horizontal="center" vertical="center"/>
    </xf>
    <xf numFmtId="2" fontId="13" fillId="9" borderId="45" xfId="0" applyNumberFormat="1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2" fontId="13" fillId="10" borderId="45" xfId="0" applyNumberFormat="1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2" fontId="13" fillId="6" borderId="45" xfId="0" applyNumberFormat="1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/>
    </xf>
    <xf numFmtId="0" fontId="12" fillId="5" borderId="45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1" fontId="12" fillId="7" borderId="45" xfId="0" applyNumberFormat="1" applyFont="1" applyFill="1" applyBorder="1" applyAlignment="1">
      <alignment horizontal="center" vertical="center"/>
    </xf>
    <xf numFmtId="164" fontId="12" fillId="7" borderId="45" xfId="0" applyNumberFormat="1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vertical="center"/>
    </xf>
    <xf numFmtId="0" fontId="12" fillId="3" borderId="45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/>
    </xf>
    <xf numFmtId="0" fontId="19" fillId="5" borderId="45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1" fillId="0" borderId="0" xfId="0" applyFont="1"/>
    <xf numFmtId="0" fontId="3" fillId="5" borderId="47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2" fillId="5" borderId="47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18" fillId="8" borderId="45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 wrapText="1"/>
    </xf>
    <xf numFmtId="2" fontId="13" fillId="3" borderId="45" xfId="0" applyNumberFormat="1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7" fillId="0" borderId="56" xfId="0" applyFont="1" applyBorder="1"/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/>
    </xf>
    <xf numFmtId="0" fontId="12" fillId="3" borderId="45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 readingOrder="1"/>
    </xf>
    <xf numFmtId="0" fontId="17" fillId="0" borderId="57" xfId="0" applyFont="1" applyBorder="1"/>
    <xf numFmtId="0" fontId="12" fillId="3" borderId="45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2" fillId="0" borderId="2" xfId="0" applyFont="1" applyBorder="1"/>
    <xf numFmtId="0" fontId="1" fillId="0" borderId="55" xfId="0" applyFont="1" applyBorder="1" applyAlignment="1">
      <alignment horizontal="center" vertical="center"/>
    </xf>
    <xf numFmtId="0" fontId="2" fillId="0" borderId="55" xfId="0" applyFont="1" applyBorder="1"/>
    <xf numFmtId="0" fontId="2" fillId="0" borderId="56" xfId="0" applyFont="1" applyBorder="1"/>
    <xf numFmtId="0" fontId="0" fillId="0" borderId="56" xfId="0" applyBorder="1"/>
    <xf numFmtId="0" fontId="2" fillId="0" borderId="57" xfId="0" applyFont="1" applyBorder="1"/>
    <xf numFmtId="0" fontId="16" fillId="2" borderId="55" xfId="0" applyFont="1" applyFill="1" applyBorder="1" applyAlignment="1">
      <alignment horizontal="center" vertical="center"/>
    </xf>
    <xf numFmtId="0" fontId="17" fillId="0" borderId="55" xfId="0" applyFont="1" applyBorder="1"/>
    <xf numFmtId="1" fontId="8" fillId="2" borderId="3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2" fontId="8" fillId="2" borderId="38" xfId="0" applyNumberFormat="1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2" fillId="0" borderId="18" xfId="0" applyFont="1" applyBorder="1"/>
    <xf numFmtId="0" fontId="5" fillId="5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10" fillId="8" borderId="39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5" fillId="5" borderId="40" xfId="0" applyFont="1" applyFill="1" applyBorder="1" applyAlignment="1">
      <alignment vertical="center" wrapText="1"/>
    </xf>
    <xf numFmtId="0" fontId="2" fillId="0" borderId="41" xfId="0" applyFont="1" applyBorder="1"/>
    <xf numFmtId="0" fontId="2" fillId="0" borderId="27" xfId="0" applyFont="1" applyBorder="1"/>
    <xf numFmtId="0" fontId="2" fillId="0" borderId="42" xfId="0" applyFont="1" applyBorder="1"/>
    <xf numFmtId="0" fontId="2" fillId="0" borderId="14" xfId="0" applyFont="1" applyBorder="1"/>
    <xf numFmtId="0" fontId="2" fillId="0" borderId="43" xfId="0" applyFont="1" applyBorder="1"/>
    <xf numFmtId="0" fontId="2" fillId="0" borderId="31" xfId="0" applyFont="1" applyBorder="1"/>
    <xf numFmtId="0" fontId="2" fillId="0" borderId="15" xfId="0" applyFont="1" applyBorder="1"/>
    <xf numFmtId="0" fontId="8" fillId="5" borderId="3" xfId="0" applyFont="1" applyFill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11" xfId="0" applyFont="1" applyBorder="1"/>
    <xf numFmtId="0" fontId="8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/>
    </xf>
    <xf numFmtId="0" fontId="2" fillId="0" borderId="12" xfId="0" applyFont="1" applyBorder="1"/>
    <xf numFmtId="0" fontId="8" fillId="5" borderId="3" xfId="0" applyFont="1" applyFill="1" applyBorder="1" applyAlignment="1">
      <alignment vertical="center"/>
    </xf>
    <xf numFmtId="0" fontId="1" fillId="5" borderId="28" xfId="0" applyFont="1" applyFill="1" applyBorder="1" applyAlignment="1">
      <alignment horizontal="right" vertical="center"/>
    </xf>
    <xf numFmtId="0" fontId="8" fillId="5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2" fillId="0" borderId="35" xfId="0" applyFont="1" applyBorder="1"/>
    <xf numFmtId="0" fontId="1" fillId="6" borderId="26" xfId="0" applyFont="1" applyFill="1" applyBorder="1" applyAlignment="1">
      <alignment horizontal="right" vertical="center"/>
    </xf>
    <xf numFmtId="0" fontId="2" fillId="0" borderId="17" xfId="0" applyFont="1" applyBorder="1"/>
    <xf numFmtId="0" fontId="2" fillId="0" borderId="29" xfId="0" applyFont="1" applyBorder="1"/>
    <xf numFmtId="0" fontId="1" fillId="6" borderId="44" xfId="0" applyFont="1" applyFill="1" applyBorder="1" applyAlignment="1">
      <alignment horizontal="right" vertical="center"/>
    </xf>
    <xf numFmtId="0" fontId="2" fillId="0" borderId="25" xfId="0" applyFont="1" applyBorder="1"/>
    <xf numFmtId="0" fontId="8" fillId="5" borderId="28" xfId="0" applyFont="1" applyFill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288017</xdr:colOff>
      <xdr:row>0</xdr:row>
      <xdr:rowOff>285750</xdr:rowOff>
    </xdr:from>
    <xdr:ext cx="1537608" cy="1555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7892" y="285750"/>
          <a:ext cx="1537608" cy="155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251732</xdr:colOff>
      <xdr:row>0</xdr:row>
      <xdr:rowOff>419553</xdr:rowOff>
    </xdr:from>
    <xdr:ext cx="1526268" cy="134257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1732" y="419553"/>
          <a:ext cx="1526268" cy="1342571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176894</xdr:colOff>
      <xdr:row>88</xdr:row>
      <xdr:rowOff>54427</xdr:rowOff>
    </xdr:from>
    <xdr:ext cx="1809749" cy="1156609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736787" y="19104427"/>
          <a:ext cx="1809749" cy="11566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9"/>
  <sheetViews>
    <sheetView tabSelected="1" topLeftCell="E56" zoomScaleNormal="100" workbookViewId="0">
      <selection activeCell="T63" sqref="T63"/>
    </sheetView>
  </sheetViews>
  <sheetFormatPr baseColWidth="10" defaultColWidth="12.6640625" defaultRowHeight="15" customHeight="1" x14ac:dyDescent="0.15"/>
  <cols>
    <col min="1" max="1" width="9" customWidth="1"/>
    <col min="2" max="2" width="11.1640625" customWidth="1"/>
    <col min="3" max="3" width="10.33203125" customWidth="1"/>
    <col min="4" max="4" width="12.83203125" customWidth="1"/>
    <col min="5" max="5" width="38.6640625" customWidth="1"/>
    <col min="6" max="6" width="24.5" customWidth="1"/>
    <col min="7" max="8" width="11" customWidth="1"/>
    <col min="9" max="9" width="13" customWidth="1"/>
    <col min="10" max="10" width="13.5" customWidth="1"/>
    <col min="11" max="11" width="11.5" customWidth="1"/>
    <col min="12" max="12" width="13.6640625" customWidth="1"/>
    <col min="13" max="13" width="13.33203125" customWidth="1"/>
    <col min="14" max="14" width="10.6640625" customWidth="1"/>
    <col min="15" max="15" width="9.33203125" customWidth="1"/>
    <col min="16" max="17" width="9.83203125" customWidth="1"/>
    <col min="18" max="18" width="9.1640625" customWidth="1"/>
    <col min="19" max="19" width="10.5" customWidth="1"/>
    <col min="20" max="20" width="41.33203125" style="62" customWidth="1"/>
    <col min="21" max="26" width="12.5" customWidth="1"/>
  </cols>
  <sheetData>
    <row r="1" spans="1:20" ht="38.25" customHeight="1" x14ac:dyDescent="0.2">
      <c r="A1" s="141"/>
      <c r="B1" s="142"/>
      <c r="C1" s="142"/>
      <c r="D1" s="146" t="s">
        <v>0</v>
      </c>
      <c r="E1" s="147"/>
      <c r="F1" s="147"/>
      <c r="G1" s="147"/>
      <c r="H1" s="147"/>
      <c r="I1" s="146" t="s">
        <v>1</v>
      </c>
      <c r="J1" s="147"/>
      <c r="K1" s="147"/>
      <c r="L1" s="147"/>
      <c r="M1" s="147"/>
      <c r="N1" s="147"/>
      <c r="O1" s="147"/>
      <c r="P1" s="147"/>
      <c r="Q1" s="147"/>
      <c r="R1" s="147"/>
      <c r="S1" s="141"/>
      <c r="T1" s="142"/>
    </row>
    <row r="2" spans="1:20" ht="35.25" customHeight="1" x14ac:dyDescent="0.2">
      <c r="A2" s="143"/>
      <c r="B2" s="144"/>
      <c r="C2" s="143"/>
      <c r="D2" s="115" t="s">
        <v>2</v>
      </c>
      <c r="E2" s="116"/>
      <c r="F2" s="116"/>
      <c r="G2" s="116"/>
      <c r="H2" s="116"/>
      <c r="I2" s="115" t="s">
        <v>3</v>
      </c>
      <c r="J2" s="116"/>
      <c r="K2" s="116"/>
      <c r="L2" s="116"/>
      <c r="M2" s="116"/>
      <c r="N2" s="116"/>
      <c r="O2" s="116"/>
      <c r="P2" s="116"/>
      <c r="Q2" s="116"/>
      <c r="R2" s="116"/>
      <c r="S2" s="143"/>
      <c r="T2" s="143"/>
    </row>
    <row r="3" spans="1:20" ht="36" customHeight="1" x14ac:dyDescent="0.2">
      <c r="A3" s="143"/>
      <c r="B3" s="144"/>
      <c r="C3" s="143"/>
      <c r="D3" s="115" t="s">
        <v>383</v>
      </c>
      <c r="E3" s="116"/>
      <c r="F3" s="116"/>
      <c r="G3" s="116"/>
      <c r="H3" s="116"/>
      <c r="I3" s="115" t="s">
        <v>384</v>
      </c>
      <c r="J3" s="116"/>
      <c r="K3" s="116"/>
      <c r="L3" s="116"/>
      <c r="M3" s="116"/>
      <c r="N3" s="116"/>
      <c r="O3" s="116"/>
      <c r="P3" s="116"/>
      <c r="Q3" s="116"/>
      <c r="R3" s="116"/>
      <c r="S3" s="143"/>
      <c r="T3" s="143"/>
    </row>
    <row r="4" spans="1:20" ht="36.75" customHeight="1" x14ac:dyDescent="0.2">
      <c r="A4" s="143"/>
      <c r="B4" s="144"/>
      <c r="C4" s="143"/>
      <c r="D4" s="136" t="s">
        <v>382</v>
      </c>
      <c r="E4" s="116"/>
      <c r="F4" s="116"/>
      <c r="G4" s="116"/>
      <c r="H4" s="116"/>
      <c r="I4" s="115" t="s">
        <v>4</v>
      </c>
      <c r="J4" s="116"/>
      <c r="K4" s="116"/>
      <c r="L4" s="116"/>
      <c r="M4" s="116"/>
      <c r="N4" s="116"/>
      <c r="O4" s="116"/>
      <c r="P4" s="116"/>
      <c r="Q4" s="116"/>
      <c r="R4" s="116"/>
      <c r="S4" s="143"/>
      <c r="T4" s="143"/>
    </row>
    <row r="5" spans="1:20" ht="36.75" customHeight="1" x14ac:dyDescent="0.2">
      <c r="A5" s="145"/>
      <c r="B5" s="145"/>
      <c r="C5" s="145"/>
      <c r="D5" s="133" t="s">
        <v>376</v>
      </c>
      <c r="E5" s="134"/>
      <c r="F5" s="134"/>
      <c r="G5" s="134"/>
      <c r="H5" s="134"/>
      <c r="I5" s="137" t="s">
        <v>375</v>
      </c>
      <c r="J5" s="134"/>
      <c r="K5" s="134"/>
      <c r="L5" s="134"/>
      <c r="M5" s="134"/>
      <c r="N5" s="134"/>
      <c r="O5" s="134"/>
      <c r="P5" s="134"/>
      <c r="Q5" s="134"/>
      <c r="R5" s="134"/>
      <c r="S5" s="145"/>
      <c r="T5" s="145"/>
    </row>
    <row r="6" spans="1:20" ht="33.75" customHeight="1" x14ac:dyDescent="0.1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</row>
    <row r="7" spans="1:20" ht="16.5" customHeight="1" x14ac:dyDescent="0.15">
      <c r="A7" s="132" t="s">
        <v>6</v>
      </c>
      <c r="B7" s="132" t="s">
        <v>7</v>
      </c>
      <c r="C7" s="132" t="s">
        <v>8</v>
      </c>
      <c r="D7" s="135" t="s">
        <v>9</v>
      </c>
      <c r="E7" s="132" t="s">
        <v>10</v>
      </c>
      <c r="F7" s="132" t="s">
        <v>11</v>
      </c>
      <c r="G7" s="132" t="s">
        <v>12</v>
      </c>
      <c r="H7" s="132" t="s">
        <v>13</v>
      </c>
      <c r="I7" s="95"/>
      <c r="J7" s="95"/>
      <c r="K7" s="95"/>
      <c r="L7" s="95"/>
      <c r="M7" s="81"/>
      <c r="N7" s="107" t="s">
        <v>14</v>
      </c>
      <c r="O7" s="82" t="s">
        <v>15</v>
      </c>
      <c r="P7" s="82" t="s">
        <v>16</v>
      </c>
      <c r="Q7" s="82" t="s">
        <v>17</v>
      </c>
      <c r="R7" s="108" t="s">
        <v>18</v>
      </c>
      <c r="S7" s="107" t="s">
        <v>19</v>
      </c>
      <c r="T7" s="107" t="s">
        <v>20</v>
      </c>
    </row>
    <row r="8" spans="1:20" ht="18" customHeight="1" x14ac:dyDescent="0.15">
      <c r="A8" s="95"/>
      <c r="B8" s="95"/>
      <c r="C8" s="95"/>
      <c r="D8" s="95"/>
      <c r="E8" s="95"/>
      <c r="F8" s="95"/>
      <c r="G8" s="95"/>
      <c r="H8" s="81" t="s">
        <v>21</v>
      </c>
      <c r="I8" s="83" t="s">
        <v>22</v>
      </c>
      <c r="J8" s="83" t="s">
        <v>23</v>
      </c>
      <c r="K8" s="83" t="s">
        <v>24</v>
      </c>
      <c r="L8" s="83" t="s">
        <v>25</v>
      </c>
      <c r="M8" s="83" t="s">
        <v>26</v>
      </c>
      <c r="N8" s="95"/>
      <c r="O8" s="82" t="s">
        <v>27</v>
      </c>
      <c r="P8" s="82" t="s">
        <v>27</v>
      </c>
      <c r="Q8" s="82" t="s">
        <v>27</v>
      </c>
      <c r="R8" s="95"/>
      <c r="S8" s="95"/>
      <c r="T8" s="95"/>
    </row>
    <row r="9" spans="1:20" ht="14" x14ac:dyDescent="0.15">
      <c r="A9" s="129" t="s">
        <v>160</v>
      </c>
      <c r="B9" s="94" t="s">
        <v>28</v>
      </c>
      <c r="C9" s="63">
        <v>1</v>
      </c>
      <c r="D9" s="63" t="s">
        <v>29</v>
      </c>
      <c r="E9" s="63" t="s">
        <v>362</v>
      </c>
      <c r="F9" s="63" t="s">
        <v>386</v>
      </c>
      <c r="G9" s="63" t="s">
        <v>30</v>
      </c>
      <c r="H9" s="63">
        <v>3</v>
      </c>
      <c r="I9" s="63"/>
      <c r="J9" s="63">
        <v>2</v>
      </c>
      <c r="K9" s="63"/>
      <c r="L9" s="63"/>
      <c r="M9" s="63"/>
      <c r="N9" s="63">
        <v>4</v>
      </c>
      <c r="O9" s="64">
        <f>SUM(H9:M9)*15+N9</f>
        <v>79</v>
      </c>
      <c r="P9" s="65">
        <v>121</v>
      </c>
      <c r="Q9" s="66">
        <f t="shared" ref="Q9:Q14" si="0">O9+P9</f>
        <v>200</v>
      </c>
      <c r="R9" s="67">
        <f t="shared" ref="R9:R14" si="1">Q9/25</f>
        <v>8</v>
      </c>
      <c r="S9" s="63" t="s">
        <v>31</v>
      </c>
      <c r="T9" s="84"/>
    </row>
    <row r="10" spans="1:20" ht="14" x14ac:dyDescent="0.15">
      <c r="A10" s="129"/>
      <c r="B10" s="95"/>
      <c r="C10" s="63">
        <v>2</v>
      </c>
      <c r="D10" s="63" t="s">
        <v>32</v>
      </c>
      <c r="E10" s="63" t="s">
        <v>33</v>
      </c>
      <c r="F10" s="63" t="s">
        <v>34</v>
      </c>
      <c r="G10" s="63" t="s">
        <v>30</v>
      </c>
      <c r="H10" s="63">
        <v>3</v>
      </c>
      <c r="I10" s="63"/>
      <c r="J10" s="63">
        <v>2</v>
      </c>
      <c r="K10" s="63"/>
      <c r="L10" s="63"/>
      <c r="M10" s="63"/>
      <c r="N10" s="63">
        <v>4</v>
      </c>
      <c r="O10" s="64">
        <f t="shared" ref="O10:O14" si="2">SUM(H10:M10)*15+N10</f>
        <v>79</v>
      </c>
      <c r="P10" s="65">
        <v>96</v>
      </c>
      <c r="Q10" s="66">
        <f t="shared" si="0"/>
        <v>175</v>
      </c>
      <c r="R10" s="67">
        <f t="shared" si="1"/>
        <v>7</v>
      </c>
      <c r="S10" s="63" t="s">
        <v>31</v>
      </c>
      <c r="T10" s="84"/>
    </row>
    <row r="11" spans="1:20" ht="14" x14ac:dyDescent="0.15">
      <c r="A11" s="129"/>
      <c r="B11" s="95"/>
      <c r="C11" s="63">
        <v>3</v>
      </c>
      <c r="D11" s="63" t="s">
        <v>35</v>
      </c>
      <c r="E11" s="63" t="s">
        <v>36</v>
      </c>
      <c r="F11" s="63" t="s">
        <v>37</v>
      </c>
      <c r="G11" s="63" t="s">
        <v>30</v>
      </c>
      <c r="H11" s="63">
        <v>3</v>
      </c>
      <c r="I11" s="63"/>
      <c r="J11" s="63"/>
      <c r="K11" s="63"/>
      <c r="L11" s="63"/>
      <c r="M11" s="63"/>
      <c r="N11" s="63">
        <v>3</v>
      </c>
      <c r="O11" s="64">
        <f t="shared" si="2"/>
        <v>48</v>
      </c>
      <c r="P11" s="65">
        <v>77</v>
      </c>
      <c r="Q11" s="66">
        <f t="shared" si="0"/>
        <v>125</v>
      </c>
      <c r="R11" s="67">
        <f t="shared" si="1"/>
        <v>5</v>
      </c>
      <c r="S11" s="63" t="s">
        <v>31</v>
      </c>
      <c r="T11" s="84"/>
    </row>
    <row r="12" spans="1:20" ht="14" x14ac:dyDescent="0.15">
      <c r="A12" s="129"/>
      <c r="B12" s="95"/>
      <c r="C12" s="63">
        <v>4</v>
      </c>
      <c r="D12" s="63" t="s">
        <v>38</v>
      </c>
      <c r="E12" s="63" t="s">
        <v>39</v>
      </c>
      <c r="F12" s="63" t="s">
        <v>373</v>
      </c>
      <c r="G12" s="63" t="s">
        <v>30</v>
      </c>
      <c r="H12" s="63">
        <v>3</v>
      </c>
      <c r="I12" s="63"/>
      <c r="J12" s="63"/>
      <c r="K12" s="63"/>
      <c r="L12" s="63"/>
      <c r="M12" s="63"/>
      <c r="N12" s="63">
        <v>3</v>
      </c>
      <c r="O12" s="64">
        <f t="shared" si="2"/>
        <v>48</v>
      </c>
      <c r="P12" s="65">
        <v>102</v>
      </c>
      <c r="Q12" s="66">
        <f t="shared" si="0"/>
        <v>150</v>
      </c>
      <c r="R12" s="67">
        <f t="shared" si="1"/>
        <v>6</v>
      </c>
      <c r="S12" s="63" t="s">
        <v>40</v>
      </c>
      <c r="T12" s="84"/>
    </row>
    <row r="13" spans="1:20" ht="14" x14ac:dyDescent="0.15">
      <c r="A13" s="129"/>
      <c r="B13" s="95"/>
      <c r="C13" s="63">
        <v>5</v>
      </c>
      <c r="D13" s="63" t="s">
        <v>41</v>
      </c>
      <c r="E13" s="63" t="s">
        <v>42</v>
      </c>
      <c r="F13" s="63" t="s">
        <v>365</v>
      </c>
      <c r="G13" s="63" t="s">
        <v>30</v>
      </c>
      <c r="H13" s="63">
        <v>2</v>
      </c>
      <c r="I13" s="63"/>
      <c r="J13" s="63"/>
      <c r="K13" s="63"/>
      <c r="L13" s="63"/>
      <c r="M13" s="63"/>
      <c r="N13" s="63">
        <v>3</v>
      </c>
      <c r="O13" s="64">
        <f t="shared" si="2"/>
        <v>33</v>
      </c>
      <c r="P13" s="65">
        <v>17</v>
      </c>
      <c r="Q13" s="66">
        <f t="shared" si="0"/>
        <v>50</v>
      </c>
      <c r="R13" s="67">
        <f t="shared" si="1"/>
        <v>2</v>
      </c>
      <c r="S13" s="63" t="s">
        <v>40</v>
      </c>
      <c r="T13" s="84"/>
    </row>
    <row r="14" spans="1:20" ht="14" x14ac:dyDescent="0.15">
      <c r="A14" s="129"/>
      <c r="B14" s="95"/>
      <c r="C14" s="63">
        <v>6</v>
      </c>
      <c r="D14" s="63" t="s">
        <v>44</v>
      </c>
      <c r="E14" s="63" t="s">
        <v>45</v>
      </c>
      <c r="F14" s="63" t="s">
        <v>46</v>
      </c>
      <c r="G14" s="63" t="s">
        <v>47</v>
      </c>
      <c r="H14" s="63">
        <v>2</v>
      </c>
      <c r="I14" s="63"/>
      <c r="J14" s="63"/>
      <c r="K14" s="63"/>
      <c r="L14" s="63"/>
      <c r="M14" s="63"/>
      <c r="N14" s="63">
        <v>3</v>
      </c>
      <c r="O14" s="64">
        <f t="shared" si="2"/>
        <v>33</v>
      </c>
      <c r="P14" s="65">
        <v>17</v>
      </c>
      <c r="Q14" s="66">
        <f t="shared" si="0"/>
        <v>50</v>
      </c>
      <c r="R14" s="67">
        <f t="shared" si="1"/>
        <v>2</v>
      </c>
      <c r="S14" s="63" t="s">
        <v>40</v>
      </c>
      <c r="T14" s="85"/>
    </row>
    <row r="15" spans="1:20" ht="14" x14ac:dyDescent="0.15">
      <c r="A15" s="129"/>
      <c r="B15" s="95"/>
      <c r="C15" s="63"/>
      <c r="D15" s="63"/>
      <c r="E15" s="63"/>
      <c r="F15" s="63"/>
      <c r="G15" s="63" t="s">
        <v>48</v>
      </c>
      <c r="H15" s="68">
        <f t="shared" ref="H15:Q15" si="3">SUM(H9:H14)</f>
        <v>16</v>
      </c>
      <c r="I15" s="68">
        <f t="shared" si="3"/>
        <v>0</v>
      </c>
      <c r="J15" s="68">
        <f t="shared" si="3"/>
        <v>4</v>
      </c>
      <c r="K15" s="68">
        <f t="shared" si="3"/>
        <v>0</v>
      </c>
      <c r="L15" s="68">
        <f t="shared" si="3"/>
        <v>0</v>
      </c>
      <c r="M15" s="68">
        <f t="shared" si="3"/>
        <v>0</v>
      </c>
      <c r="N15" s="68">
        <f t="shared" si="3"/>
        <v>20</v>
      </c>
      <c r="O15" s="68">
        <f t="shared" si="3"/>
        <v>320</v>
      </c>
      <c r="P15" s="68">
        <f t="shared" si="3"/>
        <v>430</v>
      </c>
      <c r="Q15" s="68">
        <f t="shared" si="3"/>
        <v>750</v>
      </c>
      <c r="R15" s="72">
        <f t="shared" ref="R15" si="4">SUM(R9:R14)</f>
        <v>30</v>
      </c>
      <c r="S15" s="69"/>
      <c r="T15" s="69"/>
    </row>
    <row r="16" spans="1:20" ht="23.25" customHeight="1" x14ac:dyDescent="0.15">
      <c r="A16" s="129"/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95"/>
      <c r="T16" s="63"/>
    </row>
    <row r="17" spans="1:26" x14ac:dyDescent="0.15">
      <c r="A17" s="129"/>
      <c r="B17" s="106" t="s">
        <v>7</v>
      </c>
      <c r="C17" s="106" t="s">
        <v>8</v>
      </c>
      <c r="D17" s="107" t="s">
        <v>9</v>
      </c>
      <c r="E17" s="107" t="s">
        <v>10</v>
      </c>
      <c r="F17" s="106" t="s">
        <v>11</v>
      </c>
      <c r="G17" s="106" t="s">
        <v>12</v>
      </c>
      <c r="H17" s="106" t="s">
        <v>13</v>
      </c>
      <c r="I17" s="95"/>
      <c r="J17" s="95"/>
      <c r="K17" s="95"/>
      <c r="L17" s="95"/>
      <c r="M17" s="95"/>
      <c r="N17" s="107" t="s">
        <v>14</v>
      </c>
      <c r="O17" s="82" t="s">
        <v>15</v>
      </c>
      <c r="P17" s="82" t="s">
        <v>16</v>
      </c>
      <c r="Q17" s="82" t="s">
        <v>17</v>
      </c>
      <c r="R17" s="108" t="s">
        <v>18</v>
      </c>
      <c r="S17" s="107" t="s">
        <v>19</v>
      </c>
      <c r="T17" s="107" t="s">
        <v>20</v>
      </c>
    </row>
    <row r="18" spans="1:26" x14ac:dyDescent="0.15">
      <c r="A18" s="129"/>
      <c r="B18" s="95"/>
      <c r="C18" s="95"/>
      <c r="D18" s="95"/>
      <c r="E18" s="95"/>
      <c r="F18" s="95"/>
      <c r="G18" s="95"/>
      <c r="H18" s="83" t="s">
        <v>21</v>
      </c>
      <c r="I18" s="83" t="s">
        <v>22</v>
      </c>
      <c r="J18" s="83" t="s">
        <v>23</v>
      </c>
      <c r="K18" s="83" t="s">
        <v>24</v>
      </c>
      <c r="L18" s="83" t="s">
        <v>25</v>
      </c>
      <c r="M18" s="83" t="s">
        <v>26</v>
      </c>
      <c r="N18" s="95"/>
      <c r="O18" s="83" t="s">
        <v>27</v>
      </c>
      <c r="P18" s="82" t="s">
        <v>27</v>
      </c>
      <c r="Q18" s="82" t="s">
        <v>27</v>
      </c>
      <c r="R18" s="95"/>
      <c r="S18" s="95"/>
      <c r="T18" s="95"/>
    </row>
    <row r="19" spans="1:26" x14ac:dyDescent="0.15">
      <c r="A19" s="129"/>
      <c r="B19" s="94" t="s">
        <v>49</v>
      </c>
      <c r="C19" s="63">
        <v>1</v>
      </c>
      <c r="D19" s="63" t="s">
        <v>319</v>
      </c>
      <c r="E19" s="63" t="s">
        <v>363</v>
      </c>
      <c r="F19" s="63" t="s">
        <v>379</v>
      </c>
      <c r="G19" s="63" t="s">
        <v>30</v>
      </c>
      <c r="H19" s="63">
        <v>3</v>
      </c>
      <c r="I19" s="63"/>
      <c r="J19" s="63">
        <v>4</v>
      </c>
      <c r="K19" s="63"/>
      <c r="L19" s="63"/>
      <c r="M19" s="63"/>
      <c r="N19" s="63">
        <v>4</v>
      </c>
      <c r="O19" s="64">
        <f>SUM(H19:M19)*15+N19</f>
        <v>109</v>
      </c>
      <c r="P19" s="65">
        <v>91</v>
      </c>
      <c r="Q19" s="66">
        <f t="shared" ref="Q19:Q24" si="5">O19+P19</f>
        <v>200</v>
      </c>
      <c r="R19" s="67">
        <f t="shared" ref="R19:R24" si="6">Q19/25</f>
        <v>8</v>
      </c>
      <c r="S19" s="63" t="s">
        <v>31</v>
      </c>
      <c r="T19" s="84" t="s">
        <v>29</v>
      </c>
    </row>
    <row r="20" spans="1:26" ht="14" x14ac:dyDescent="0.15">
      <c r="A20" s="129"/>
      <c r="B20" s="95"/>
      <c r="C20" s="63">
        <v>2</v>
      </c>
      <c r="D20" s="63" t="s">
        <v>320</v>
      </c>
      <c r="E20" s="63" t="s">
        <v>51</v>
      </c>
      <c r="F20" s="63" t="s">
        <v>52</v>
      </c>
      <c r="G20" s="63" t="s">
        <v>30</v>
      </c>
      <c r="H20" s="63">
        <v>3</v>
      </c>
      <c r="I20" s="63"/>
      <c r="J20" s="63"/>
      <c r="K20" s="63"/>
      <c r="L20" s="63"/>
      <c r="M20" s="63"/>
      <c r="N20" s="63">
        <v>3</v>
      </c>
      <c r="O20" s="64">
        <f t="shared" ref="O20:O24" si="7">SUM(H20:M20)*15+N20</f>
        <v>48</v>
      </c>
      <c r="P20" s="65">
        <v>102</v>
      </c>
      <c r="Q20" s="66">
        <f t="shared" si="5"/>
        <v>150</v>
      </c>
      <c r="R20" s="70">
        <f t="shared" si="6"/>
        <v>6</v>
      </c>
      <c r="S20" s="63" t="s">
        <v>31</v>
      </c>
      <c r="T20" s="84"/>
    </row>
    <row r="21" spans="1:26" ht="15.75" customHeight="1" x14ac:dyDescent="0.15">
      <c r="A21" s="129"/>
      <c r="B21" s="95"/>
      <c r="C21" s="63">
        <v>3</v>
      </c>
      <c r="D21" s="63" t="s">
        <v>321</v>
      </c>
      <c r="E21" s="63" t="s">
        <v>54</v>
      </c>
      <c r="F21" s="63" t="s">
        <v>55</v>
      </c>
      <c r="G21" s="63" t="s">
        <v>30</v>
      </c>
      <c r="H21" s="63">
        <v>3</v>
      </c>
      <c r="I21" s="63"/>
      <c r="J21" s="63">
        <v>2</v>
      </c>
      <c r="K21" s="63"/>
      <c r="L21" s="63"/>
      <c r="M21" s="63"/>
      <c r="N21" s="63">
        <v>4</v>
      </c>
      <c r="O21" s="64">
        <f t="shared" si="7"/>
        <v>79</v>
      </c>
      <c r="P21" s="65">
        <v>96</v>
      </c>
      <c r="Q21" s="66">
        <f t="shared" si="5"/>
        <v>175</v>
      </c>
      <c r="R21" s="70">
        <f t="shared" si="6"/>
        <v>7</v>
      </c>
      <c r="S21" s="63" t="s">
        <v>31</v>
      </c>
      <c r="T21" s="84"/>
    </row>
    <row r="22" spans="1:26" ht="15.75" customHeight="1" x14ac:dyDescent="0.15">
      <c r="A22" s="129"/>
      <c r="B22" s="95"/>
      <c r="C22" s="63">
        <v>4</v>
      </c>
      <c r="D22" s="63" t="s">
        <v>50</v>
      </c>
      <c r="E22" s="63" t="s">
        <v>56</v>
      </c>
      <c r="F22" s="63" t="s">
        <v>57</v>
      </c>
      <c r="G22" s="63" t="s">
        <v>30</v>
      </c>
      <c r="H22" s="63">
        <v>2</v>
      </c>
      <c r="I22" s="63"/>
      <c r="J22" s="63">
        <v>2</v>
      </c>
      <c r="K22" s="63"/>
      <c r="L22" s="63"/>
      <c r="M22" s="63"/>
      <c r="N22" s="63">
        <v>4</v>
      </c>
      <c r="O22" s="64">
        <f t="shared" si="7"/>
        <v>64</v>
      </c>
      <c r="P22" s="65">
        <v>61</v>
      </c>
      <c r="Q22" s="66">
        <f t="shared" si="5"/>
        <v>125</v>
      </c>
      <c r="R22" s="70">
        <f t="shared" si="6"/>
        <v>5</v>
      </c>
      <c r="S22" s="65" t="s">
        <v>40</v>
      </c>
      <c r="T22" s="84"/>
    </row>
    <row r="23" spans="1:26" ht="15.75" customHeight="1" x14ac:dyDescent="0.15">
      <c r="A23" s="129"/>
      <c r="B23" s="95"/>
      <c r="C23" s="63">
        <v>5</v>
      </c>
      <c r="D23" s="65" t="s">
        <v>53</v>
      </c>
      <c r="E23" s="63" t="s">
        <v>58</v>
      </c>
      <c r="F23" s="63" t="s">
        <v>374</v>
      </c>
      <c r="G23" s="63" t="s">
        <v>30</v>
      </c>
      <c r="H23" s="63">
        <v>2</v>
      </c>
      <c r="I23" s="63"/>
      <c r="J23" s="63"/>
      <c r="K23" s="63"/>
      <c r="L23" s="63"/>
      <c r="M23" s="63"/>
      <c r="N23" s="63">
        <v>3</v>
      </c>
      <c r="O23" s="64">
        <f t="shared" si="7"/>
        <v>33</v>
      </c>
      <c r="P23" s="65">
        <v>17</v>
      </c>
      <c r="Q23" s="66">
        <f t="shared" si="5"/>
        <v>50</v>
      </c>
      <c r="R23" s="70">
        <f t="shared" si="6"/>
        <v>2</v>
      </c>
      <c r="S23" s="63" t="s">
        <v>40</v>
      </c>
      <c r="T23" s="86"/>
      <c r="U23" s="12"/>
      <c r="V23" s="12"/>
      <c r="W23" s="12"/>
      <c r="X23" s="12"/>
      <c r="Y23" s="12"/>
      <c r="Z23" s="12"/>
    </row>
    <row r="24" spans="1:26" ht="15.75" customHeight="1" x14ac:dyDescent="0.15">
      <c r="A24" s="129"/>
      <c r="B24" s="95"/>
      <c r="C24" s="63">
        <v>6</v>
      </c>
      <c r="D24" s="65" t="s">
        <v>59</v>
      </c>
      <c r="E24" s="63" t="s">
        <v>60</v>
      </c>
      <c r="F24" s="63" t="s">
        <v>367</v>
      </c>
      <c r="G24" s="63" t="s">
        <v>47</v>
      </c>
      <c r="H24" s="65">
        <v>2</v>
      </c>
      <c r="I24" s="63"/>
      <c r="J24" s="63"/>
      <c r="K24" s="63"/>
      <c r="L24" s="63"/>
      <c r="M24" s="63"/>
      <c r="N24" s="65">
        <v>3</v>
      </c>
      <c r="O24" s="64">
        <f t="shared" si="7"/>
        <v>33</v>
      </c>
      <c r="P24" s="65">
        <v>17</v>
      </c>
      <c r="Q24" s="66">
        <f t="shared" si="5"/>
        <v>50</v>
      </c>
      <c r="R24" s="67">
        <f t="shared" si="6"/>
        <v>2</v>
      </c>
      <c r="S24" s="63" t="s">
        <v>40</v>
      </c>
      <c r="T24" s="75"/>
    </row>
    <row r="25" spans="1:26" ht="15.75" customHeight="1" x14ac:dyDescent="0.15">
      <c r="A25" s="129"/>
      <c r="B25" s="95"/>
      <c r="C25" s="63"/>
      <c r="D25" s="63"/>
      <c r="E25" s="63"/>
      <c r="F25" s="63"/>
      <c r="G25" s="63" t="s">
        <v>48</v>
      </c>
      <c r="H25" s="69">
        <f t="shared" ref="H25:R25" si="8">SUM(H19:H24)</f>
        <v>15</v>
      </c>
      <c r="I25" s="69">
        <f t="shared" si="8"/>
        <v>0</v>
      </c>
      <c r="J25" s="69">
        <f t="shared" si="8"/>
        <v>8</v>
      </c>
      <c r="K25" s="69">
        <f t="shared" si="8"/>
        <v>0</v>
      </c>
      <c r="L25" s="69">
        <f t="shared" si="8"/>
        <v>0</v>
      </c>
      <c r="M25" s="69">
        <f t="shared" si="8"/>
        <v>0</v>
      </c>
      <c r="N25" s="69">
        <f t="shared" si="8"/>
        <v>21</v>
      </c>
      <c r="O25" s="69">
        <f t="shared" si="8"/>
        <v>366</v>
      </c>
      <c r="P25" s="69">
        <f t="shared" si="8"/>
        <v>384</v>
      </c>
      <c r="Q25" s="69">
        <f t="shared" si="8"/>
        <v>750</v>
      </c>
      <c r="R25" s="72">
        <f t="shared" si="8"/>
        <v>30</v>
      </c>
      <c r="S25" s="69"/>
      <c r="T25" s="69"/>
    </row>
    <row r="26" spans="1:26" ht="21.75" customHeight="1" x14ac:dyDescent="0.15">
      <c r="A26" s="129"/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95"/>
      <c r="T26" s="63"/>
    </row>
    <row r="27" spans="1:26" ht="24.75" customHeight="1" x14ac:dyDescent="0.15">
      <c r="A27" s="132" t="s">
        <v>6</v>
      </c>
      <c r="B27" s="106" t="s">
        <v>7</v>
      </c>
      <c r="C27" s="106" t="s">
        <v>8</v>
      </c>
      <c r="D27" s="107" t="s">
        <v>9</v>
      </c>
      <c r="E27" s="107" t="s">
        <v>10</v>
      </c>
      <c r="F27" s="107" t="s">
        <v>11</v>
      </c>
      <c r="G27" s="106" t="s">
        <v>12</v>
      </c>
      <c r="H27" s="106" t="s">
        <v>13</v>
      </c>
      <c r="I27" s="95"/>
      <c r="J27" s="95"/>
      <c r="K27" s="95"/>
      <c r="L27" s="95"/>
      <c r="M27" s="95"/>
      <c r="N27" s="107" t="s">
        <v>14</v>
      </c>
      <c r="O27" s="82" t="s">
        <v>15</v>
      </c>
      <c r="P27" s="82" t="s">
        <v>16</v>
      </c>
      <c r="Q27" s="82" t="s">
        <v>17</v>
      </c>
      <c r="R27" s="108" t="s">
        <v>18</v>
      </c>
      <c r="S27" s="107" t="s">
        <v>19</v>
      </c>
      <c r="T27" s="107" t="s">
        <v>20</v>
      </c>
    </row>
    <row r="28" spans="1:26" ht="15.75" customHeight="1" x14ac:dyDescent="0.15">
      <c r="A28" s="95"/>
      <c r="B28" s="95"/>
      <c r="C28" s="95"/>
      <c r="D28" s="95"/>
      <c r="E28" s="95"/>
      <c r="F28" s="95"/>
      <c r="G28" s="95"/>
      <c r="H28" s="83" t="s">
        <v>21</v>
      </c>
      <c r="I28" s="83" t="s">
        <v>22</v>
      </c>
      <c r="J28" s="83" t="s">
        <v>23</v>
      </c>
      <c r="K28" s="83" t="s">
        <v>24</v>
      </c>
      <c r="L28" s="83" t="s">
        <v>25</v>
      </c>
      <c r="M28" s="83" t="s">
        <v>26</v>
      </c>
      <c r="N28" s="95"/>
      <c r="O28" s="82" t="s">
        <v>27</v>
      </c>
      <c r="P28" s="82" t="s">
        <v>27</v>
      </c>
      <c r="Q28" s="82" t="s">
        <v>27</v>
      </c>
      <c r="R28" s="95"/>
      <c r="S28" s="95"/>
      <c r="T28" s="95"/>
    </row>
    <row r="29" spans="1:26" ht="15.75" customHeight="1" x14ac:dyDescent="0.15">
      <c r="A29" s="129" t="s">
        <v>191</v>
      </c>
      <c r="B29" s="94" t="s">
        <v>61</v>
      </c>
      <c r="C29" s="63">
        <v>1</v>
      </c>
      <c r="D29" s="63" t="s">
        <v>322</v>
      </c>
      <c r="E29" s="63" t="s">
        <v>63</v>
      </c>
      <c r="F29" s="63" t="s">
        <v>64</v>
      </c>
      <c r="G29" s="63" t="s">
        <v>30</v>
      </c>
      <c r="H29" s="63">
        <v>2</v>
      </c>
      <c r="I29" s="63"/>
      <c r="J29" s="63">
        <v>2</v>
      </c>
      <c r="K29" s="63"/>
      <c r="L29" s="63"/>
      <c r="M29" s="63"/>
      <c r="N29" s="63">
        <v>4</v>
      </c>
      <c r="O29" s="64">
        <f>SUM(H29:M29)*15+N29</f>
        <v>64</v>
      </c>
      <c r="P29" s="65">
        <v>86</v>
      </c>
      <c r="Q29" s="66">
        <f t="shared" ref="Q29:Q33" si="9">O29+P29</f>
        <v>150</v>
      </c>
      <c r="R29" s="70">
        <f t="shared" ref="R29:R33" si="10">Q29/25</f>
        <v>6</v>
      </c>
      <c r="S29" s="63" t="s">
        <v>31</v>
      </c>
      <c r="T29" s="84" t="s">
        <v>319</v>
      </c>
    </row>
    <row r="30" spans="1:26" ht="15.75" customHeight="1" x14ac:dyDescent="0.15">
      <c r="A30" s="129"/>
      <c r="B30" s="95"/>
      <c r="C30" s="63">
        <v>2</v>
      </c>
      <c r="D30" s="63" t="s">
        <v>326</v>
      </c>
      <c r="E30" s="63" t="s">
        <v>66</v>
      </c>
      <c r="F30" s="63" t="s">
        <v>67</v>
      </c>
      <c r="G30" s="63" t="s">
        <v>30</v>
      </c>
      <c r="H30" s="63">
        <v>3</v>
      </c>
      <c r="I30" s="63"/>
      <c r="J30" s="63">
        <v>2</v>
      </c>
      <c r="K30" s="63"/>
      <c r="L30" s="65"/>
      <c r="M30" s="65"/>
      <c r="N30" s="63">
        <v>4</v>
      </c>
      <c r="O30" s="64">
        <f t="shared" ref="O30:O34" si="11">SUM(H30:M30)*15+N30</f>
        <v>79</v>
      </c>
      <c r="P30" s="65">
        <v>71</v>
      </c>
      <c r="Q30" s="66">
        <f t="shared" si="9"/>
        <v>150</v>
      </c>
      <c r="R30" s="70">
        <f t="shared" si="10"/>
        <v>6</v>
      </c>
      <c r="S30" s="63" t="s">
        <v>31</v>
      </c>
      <c r="T30" s="84" t="s">
        <v>319</v>
      </c>
    </row>
    <row r="31" spans="1:26" ht="16.5" customHeight="1" x14ac:dyDescent="0.15">
      <c r="A31" s="129"/>
      <c r="B31" s="95"/>
      <c r="C31" s="63">
        <v>3</v>
      </c>
      <c r="D31" s="63" t="s">
        <v>327</v>
      </c>
      <c r="E31" s="63" t="s">
        <v>68</v>
      </c>
      <c r="F31" s="63" t="s">
        <v>69</v>
      </c>
      <c r="G31" s="63" t="s">
        <v>30</v>
      </c>
      <c r="H31" s="63">
        <v>3</v>
      </c>
      <c r="I31" s="63"/>
      <c r="J31" s="63">
        <v>2</v>
      </c>
      <c r="K31" s="63"/>
      <c r="L31" s="65"/>
      <c r="M31" s="65"/>
      <c r="N31" s="65">
        <v>4</v>
      </c>
      <c r="O31" s="64">
        <f t="shared" si="11"/>
        <v>79</v>
      </c>
      <c r="P31" s="65">
        <v>46</v>
      </c>
      <c r="Q31" s="66">
        <f t="shared" si="9"/>
        <v>125</v>
      </c>
      <c r="R31" s="70">
        <f t="shared" si="10"/>
        <v>5</v>
      </c>
      <c r="S31" s="63" t="s">
        <v>31</v>
      </c>
      <c r="T31" s="84" t="s">
        <v>38</v>
      </c>
    </row>
    <row r="32" spans="1:26" ht="15.75" customHeight="1" x14ac:dyDescent="0.15">
      <c r="A32" s="129"/>
      <c r="B32" s="95"/>
      <c r="C32" s="63">
        <v>4</v>
      </c>
      <c r="D32" s="63" t="s">
        <v>62</v>
      </c>
      <c r="E32" s="63" t="s">
        <v>70</v>
      </c>
      <c r="F32" s="63" t="s">
        <v>71</v>
      </c>
      <c r="G32" s="63" t="s">
        <v>30</v>
      </c>
      <c r="H32" s="63">
        <v>2</v>
      </c>
      <c r="I32" s="63"/>
      <c r="J32" s="63"/>
      <c r="K32" s="63"/>
      <c r="L32" s="63"/>
      <c r="M32" s="63"/>
      <c r="N32" s="63">
        <v>3</v>
      </c>
      <c r="O32" s="64">
        <f t="shared" si="11"/>
        <v>33</v>
      </c>
      <c r="P32" s="65">
        <v>92</v>
      </c>
      <c r="Q32" s="66">
        <f t="shared" si="9"/>
        <v>125</v>
      </c>
      <c r="R32" s="70">
        <f t="shared" si="10"/>
        <v>5</v>
      </c>
      <c r="S32" s="63" t="s">
        <v>31</v>
      </c>
      <c r="T32" s="84" t="s">
        <v>320</v>
      </c>
    </row>
    <row r="33" spans="1:20" ht="15.75" customHeight="1" x14ac:dyDescent="0.15">
      <c r="A33" s="129"/>
      <c r="B33" s="95"/>
      <c r="C33" s="63">
        <v>5</v>
      </c>
      <c r="D33" s="63" t="s">
        <v>65</v>
      </c>
      <c r="E33" s="63" t="s">
        <v>72</v>
      </c>
      <c r="F33" s="63" t="s">
        <v>73</v>
      </c>
      <c r="G33" s="63" t="s">
        <v>30</v>
      </c>
      <c r="H33" s="63">
        <v>2</v>
      </c>
      <c r="I33" s="63"/>
      <c r="J33" s="63">
        <v>2</v>
      </c>
      <c r="K33" s="63"/>
      <c r="L33" s="63"/>
      <c r="M33" s="63"/>
      <c r="N33" s="63">
        <v>4</v>
      </c>
      <c r="O33" s="64">
        <f t="shared" si="11"/>
        <v>64</v>
      </c>
      <c r="P33" s="65">
        <v>86</v>
      </c>
      <c r="Q33" s="66">
        <f t="shared" si="9"/>
        <v>150</v>
      </c>
      <c r="R33" s="70">
        <f t="shared" si="10"/>
        <v>6</v>
      </c>
      <c r="S33" s="63" t="s">
        <v>31</v>
      </c>
      <c r="T33" s="84" t="s">
        <v>319</v>
      </c>
    </row>
    <row r="34" spans="1:20" ht="15.75" customHeight="1" x14ac:dyDescent="0.15">
      <c r="A34" s="129"/>
      <c r="B34" s="95"/>
      <c r="C34" s="63">
        <v>6</v>
      </c>
      <c r="D34" s="65" t="s">
        <v>316</v>
      </c>
      <c r="E34" s="63" t="s">
        <v>309</v>
      </c>
      <c r="F34" s="63" t="s">
        <v>81</v>
      </c>
      <c r="G34" s="63" t="s">
        <v>47</v>
      </c>
      <c r="H34" s="63">
        <v>2</v>
      </c>
      <c r="I34" s="63"/>
      <c r="J34" s="63"/>
      <c r="K34" s="63"/>
      <c r="L34" s="63"/>
      <c r="M34" s="63"/>
      <c r="N34" s="63">
        <v>3</v>
      </c>
      <c r="O34" s="64">
        <f t="shared" si="11"/>
        <v>33</v>
      </c>
      <c r="P34" s="65">
        <v>17</v>
      </c>
      <c r="Q34" s="66">
        <f>O34+P34</f>
        <v>50</v>
      </c>
      <c r="R34" s="70">
        <f>Q34/25</f>
        <v>2</v>
      </c>
      <c r="S34" s="63" t="s">
        <v>40</v>
      </c>
      <c r="T34" s="84"/>
    </row>
    <row r="35" spans="1:20" ht="15.75" customHeight="1" x14ac:dyDescent="0.15">
      <c r="A35" s="129"/>
      <c r="B35" s="95"/>
      <c r="C35" s="63"/>
      <c r="D35" s="63"/>
      <c r="E35" s="63"/>
      <c r="F35" s="63"/>
      <c r="G35" s="63" t="s">
        <v>48</v>
      </c>
      <c r="H35" s="69">
        <f t="shared" ref="H35:R35" si="12">SUM(H29:H34)</f>
        <v>14</v>
      </c>
      <c r="I35" s="69">
        <f t="shared" si="12"/>
        <v>0</v>
      </c>
      <c r="J35" s="69">
        <f t="shared" si="12"/>
        <v>8</v>
      </c>
      <c r="K35" s="69">
        <f t="shared" si="12"/>
        <v>0</v>
      </c>
      <c r="L35" s="69">
        <f t="shared" si="12"/>
        <v>0</v>
      </c>
      <c r="M35" s="69">
        <f t="shared" si="12"/>
        <v>0</v>
      </c>
      <c r="N35" s="69">
        <f t="shared" si="12"/>
        <v>22</v>
      </c>
      <c r="O35" s="69">
        <f t="shared" si="12"/>
        <v>352</v>
      </c>
      <c r="P35" s="69">
        <f t="shared" si="12"/>
        <v>398</v>
      </c>
      <c r="Q35" s="69">
        <f t="shared" si="12"/>
        <v>750</v>
      </c>
      <c r="R35" s="72">
        <f t="shared" si="12"/>
        <v>30</v>
      </c>
      <c r="S35" s="69"/>
      <c r="T35" s="69"/>
    </row>
    <row r="36" spans="1:20" ht="21.75" customHeight="1" x14ac:dyDescent="0.15">
      <c r="A36" s="129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95"/>
      <c r="T36" s="65"/>
    </row>
    <row r="37" spans="1:20" ht="25.5" customHeight="1" x14ac:dyDescent="0.15">
      <c r="A37" s="129"/>
      <c r="B37" s="106" t="s">
        <v>7</v>
      </c>
      <c r="C37" s="106" t="s">
        <v>8</v>
      </c>
      <c r="D37" s="107" t="s">
        <v>9</v>
      </c>
      <c r="E37" s="107" t="s">
        <v>10</v>
      </c>
      <c r="F37" s="107" t="s">
        <v>11</v>
      </c>
      <c r="G37" s="106" t="s">
        <v>12</v>
      </c>
      <c r="H37" s="106" t="s">
        <v>13</v>
      </c>
      <c r="I37" s="95"/>
      <c r="J37" s="95"/>
      <c r="K37" s="95"/>
      <c r="L37" s="95"/>
      <c r="M37" s="95"/>
      <c r="N37" s="107" t="s">
        <v>14</v>
      </c>
      <c r="O37" s="82" t="s">
        <v>15</v>
      </c>
      <c r="P37" s="82" t="s">
        <v>16</v>
      </c>
      <c r="Q37" s="82" t="s">
        <v>17</v>
      </c>
      <c r="R37" s="108" t="s">
        <v>18</v>
      </c>
      <c r="S37" s="107" t="s">
        <v>19</v>
      </c>
      <c r="T37" s="107" t="s">
        <v>20</v>
      </c>
    </row>
    <row r="38" spans="1:20" ht="15.75" customHeight="1" x14ac:dyDescent="0.15">
      <c r="A38" s="129"/>
      <c r="B38" s="95"/>
      <c r="C38" s="95"/>
      <c r="D38" s="95"/>
      <c r="E38" s="95"/>
      <c r="F38" s="95"/>
      <c r="G38" s="95"/>
      <c r="H38" s="83" t="s">
        <v>21</v>
      </c>
      <c r="I38" s="83" t="s">
        <v>22</v>
      </c>
      <c r="J38" s="83" t="s">
        <v>23</v>
      </c>
      <c r="K38" s="83" t="s">
        <v>24</v>
      </c>
      <c r="L38" s="83" t="s">
        <v>25</v>
      </c>
      <c r="M38" s="83" t="s">
        <v>26</v>
      </c>
      <c r="N38" s="95"/>
      <c r="O38" s="82" t="s">
        <v>27</v>
      </c>
      <c r="P38" s="82" t="s">
        <v>27</v>
      </c>
      <c r="Q38" s="82" t="s">
        <v>27</v>
      </c>
      <c r="R38" s="95"/>
      <c r="S38" s="95"/>
      <c r="T38" s="95"/>
    </row>
    <row r="39" spans="1:20" ht="15.75" customHeight="1" x14ac:dyDescent="0.15">
      <c r="A39" s="129"/>
      <c r="B39" s="94" t="s">
        <v>74</v>
      </c>
      <c r="C39" s="63">
        <v>1</v>
      </c>
      <c r="D39" s="63" t="s">
        <v>328</v>
      </c>
      <c r="E39" s="63" t="s">
        <v>368</v>
      </c>
      <c r="F39" s="63" t="s">
        <v>385</v>
      </c>
      <c r="G39" s="63" t="s">
        <v>30</v>
      </c>
      <c r="H39" s="63">
        <v>2</v>
      </c>
      <c r="I39" s="63"/>
      <c r="J39" s="63">
        <v>2</v>
      </c>
      <c r="K39" s="63"/>
      <c r="L39" s="65"/>
      <c r="M39" s="65"/>
      <c r="N39" s="65">
        <v>4</v>
      </c>
      <c r="O39" s="64">
        <f>SUM(H39:M39)*15+N39</f>
        <v>64</v>
      </c>
      <c r="P39" s="65">
        <v>111</v>
      </c>
      <c r="Q39" s="66">
        <f t="shared" ref="Q39:Q42" si="13">O39+P39</f>
        <v>175</v>
      </c>
      <c r="R39" s="70">
        <f t="shared" ref="R39:R42" si="14">Q39/25</f>
        <v>7</v>
      </c>
      <c r="S39" s="63" t="s">
        <v>31</v>
      </c>
      <c r="T39" s="84" t="s">
        <v>322</v>
      </c>
    </row>
    <row r="40" spans="1:20" ht="15.75" customHeight="1" x14ac:dyDescent="0.15">
      <c r="A40" s="129"/>
      <c r="B40" s="95"/>
      <c r="C40" s="63">
        <v>2</v>
      </c>
      <c r="D40" s="63" t="s">
        <v>330</v>
      </c>
      <c r="E40" s="63" t="s">
        <v>369</v>
      </c>
      <c r="F40" s="63" t="s">
        <v>75</v>
      </c>
      <c r="G40" s="63" t="s">
        <v>30</v>
      </c>
      <c r="H40" s="63">
        <v>2</v>
      </c>
      <c r="I40" s="63"/>
      <c r="J40" s="63">
        <v>2</v>
      </c>
      <c r="K40" s="63"/>
      <c r="L40" s="63"/>
      <c r="M40" s="63"/>
      <c r="N40" s="65">
        <v>4</v>
      </c>
      <c r="O40" s="64">
        <f t="shared" ref="O40:O44" si="15">SUM(H40:M40)*15+N40</f>
        <v>64</v>
      </c>
      <c r="P40" s="65">
        <v>111</v>
      </c>
      <c r="Q40" s="66">
        <f t="shared" si="13"/>
        <v>175</v>
      </c>
      <c r="R40" s="70">
        <f t="shared" si="14"/>
        <v>7</v>
      </c>
      <c r="S40" s="63" t="s">
        <v>31</v>
      </c>
      <c r="T40" s="84" t="s">
        <v>326</v>
      </c>
    </row>
    <row r="41" spans="1:20" ht="15.75" customHeight="1" x14ac:dyDescent="0.15">
      <c r="A41" s="129"/>
      <c r="B41" s="95"/>
      <c r="C41" s="63">
        <v>3</v>
      </c>
      <c r="D41" s="63" t="s">
        <v>332</v>
      </c>
      <c r="E41" s="63" t="s">
        <v>77</v>
      </c>
      <c r="F41" s="63" t="s">
        <v>78</v>
      </c>
      <c r="G41" s="63" t="s">
        <v>30</v>
      </c>
      <c r="H41" s="63">
        <v>2</v>
      </c>
      <c r="I41" s="63"/>
      <c r="J41" s="63">
        <v>2</v>
      </c>
      <c r="K41" s="63"/>
      <c r="L41" s="65"/>
      <c r="M41" s="65"/>
      <c r="N41" s="65">
        <v>4</v>
      </c>
      <c r="O41" s="64">
        <f t="shared" si="15"/>
        <v>64</v>
      </c>
      <c r="P41" s="65">
        <v>86</v>
      </c>
      <c r="Q41" s="66">
        <f t="shared" si="13"/>
        <v>150</v>
      </c>
      <c r="R41" s="70">
        <f t="shared" si="14"/>
        <v>6</v>
      </c>
      <c r="S41" s="63" t="s">
        <v>31</v>
      </c>
      <c r="T41" s="84" t="s">
        <v>380</v>
      </c>
    </row>
    <row r="42" spans="1:20" ht="15.75" customHeight="1" x14ac:dyDescent="0.15">
      <c r="A42" s="129"/>
      <c r="B42" s="95"/>
      <c r="C42" s="63">
        <v>4</v>
      </c>
      <c r="D42" s="63" t="s">
        <v>333</v>
      </c>
      <c r="E42" s="63" t="s">
        <v>370</v>
      </c>
      <c r="F42" s="65" t="s">
        <v>79</v>
      </c>
      <c r="G42" s="63" t="s">
        <v>30</v>
      </c>
      <c r="H42" s="63">
        <v>2</v>
      </c>
      <c r="I42" s="63"/>
      <c r="J42" s="63">
        <v>2</v>
      </c>
      <c r="K42" s="63"/>
      <c r="L42" s="63"/>
      <c r="M42" s="63"/>
      <c r="N42" s="65">
        <v>4</v>
      </c>
      <c r="O42" s="64">
        <f t="shared" si="15"/>
        <v>64</v>
      </c>
      <c r="P42" s="65">
        <v>86</v>
      </c>
      <c r="Q42" s="66">
        <f t="shared" si="13"/>
        <v>150</v>
      </c>
      <c r="R42" s="70">
        <f t="shared" si="14"/>
        <v>6</v>
      </c>
      <c r="S42" s="63" t="s">
        <v>31</v>
      </c>
      <c r="T42" s="84"/>
    </row>
    <row r="43" spans="1:20" ht="15.75" customHeight="1" x14ac:dyDescent="0.15">
      <c r="A43" s="129"/>
      <c r="B43" s="95"/>
      <c r="C43" s="63">
        <v>5</v>
      </c>
      <c r="D43" s="65" t="s">
        <v>315</v>
      </c>
      <c r="E43" s="63" t="s">
        <v>80</v>
      </c>
      <c r="F43" s="63" t="s">
        <v>378</v>
      </c>
      <c r="G43" s="63" t="s">
        <v>47</v>
      </c>
      <c r="H43" s="65">
        <v>2</v>
      </c>
      <c r="I43" s="63"/>
      <c r="J43" s="63"/>
      <c r="K43" s="63"/>
      <c r="L43" s="63"/>
      <c r="M43" s="63"/>
      <c r="N43" s="65">
        <v>3</v>
      </c>
      <c r="O43" s="64">
        <f t="shared" si="15"/>
        <v>33</v>
      </c>
      <c r="P43" s="65">
        <v>17</v>
      </c>
      <c r="Q43" s="66">
        <f t="shared" ref="Q43" si="16">O43+P43</f>
        <v>50</v>
      </c>
      <c r="R43" s="67">
        <f t="shared" ref="R43" si="17">Q43/25</f>
        <v>2</v>
      </c>
      <c r="S43" s="63" t="s">
        <v>40</v>
      </c>
      <c r="T43" s="84"/>
    </row>
    <row r="44" spans="1:20" ht="15.75" customHeight="1" x14ac:dyDescent="0.15">
      <c r="A44" s="129"/>
      <c r="B44" s="95"/>
      <c r="C44" s="63">
        <v>6</v>
      </c>
      <c r="D44" s="63" t="s">
        <v>314</v>
      </c>
      <c r="E44" s="63" t="s">
        <v>364</v>
      </c>
      <c r="F44" s="63" t="s">
        <v>366</v>
      </c>
      <c r="G44" s="63" t="s">
        <v>30</v>
      </c>
      <c r="H44" s="63">
        <v>2</v>
      </c>
      <c r="I44" s="63"/>
      <c r="J44" s="63"/>
      <c r="K44" s="63"/>
      <c r="L44" s="63"/>
      <c r="M44" s="63"/>
      <c r="N44" s="63">
        <v>3</v>
      </c>
      <c r="O44" s="64">
        <f t="shared" si="15"/>
        <v>33</v>
      </c>
      <c r="P44" s="65">
        <v>17</v>
      </c>
      <c r="Q44" s="66">
        <f>O44+P44</f>
        <v>50</v>
      </c>
      <c r="R44" s="70">
        <f>Q44/25</f>
        <v>2</v>
      </c>
      <c r="S44" s="63" t="s">
        <v>40</v>
      </c>
      <c r="T44" s="84"/>
    </row>
    <row r="45" spans="1:20" ht="15.75" customHeight="1" x14ac:dyDescent="0.15">
      <c r="A45" s="129"/>
      <c r="B45" s="95"/>
      <c r="C45" s="63"/>
      <c r="D45" s="63"/>
      <c r="E45" s="63"/>
      <c r="F45" s="63"/>
      <c r="G45" s="63" t="s">
        <v>48</v>
      </c>
      <c r="H45" s="69">
        <f t="shared" ref="H45:Q45" si="18">SUM(H39:H44)</f>
        <v>12</v>
      </c>
      <c r="I45" s="69">
        <f t="shared" si="18"/>
        <v>0</v>
      </c>
      <c r="J45" s="69">
        <f t="shared" si="18"/>
        <v>8</v>
      </c>
      <c r="K45" s="69">
        <f t="shared" si="18"/>
        <v>0</v>
      </c>
      <c r="L45" s="69">
        <f t="shared" si="18"/>
        <v>0</v>
      </c>
      <c r="M45" s="69">
        <f t="shared" si="18"/>
        <v>0</v>
      </c>
      <c r="N45" s="69">
        <f t="shared" si="18"/>
        <v>22</v>
      </c>
      <c r="O45" s="69">
        <f t="shared" si="18"/>
        <v>322</v>
      </c>
      <c r="P45" s="69">
        <f t="shared" si="18"/>
        <v>428</v>
      </c>
      <c r="Q45" s="69">
        <f t="shared" si="18"/>
        <v>750</v>
      </c>
      <c r="R45" s="72">
        <f>SUM(R39:R44)</f>
        <v>30</v>
      </c>
      <c r="S45" s="69"/>
      <c r="T45" s="69"/>
    </row>
    <row r="46" spans="1:20" ht="30.75" customHeight="1" x14ac:dyDescent="0.15">
      <c r="A46" s="129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95"/>
      <c r="T46" s="63"/>
    </row>
    <row r="47" spans="1:20" ht="34.75" customHeight="1" x14ac:dyDescent="0.15">
      <c r="A47" s="132" t="s">
        <v>6</v>
      </c>
      <c r="B47" s="106" t="s">
        <v>7</v>
      </c>
      <c r="C47" s="106" t="s">
        <v>8</v>
      </c>
      <c r="D47" s="107" t="s">
        <v>9</v>
      </c>
      <c r="E47" s="107" t="s">
        <v>10</v>
      </c>
      <c r="F47" s="107" t="s">
        <v>11</v>
      </c>
      <c r="G47" s="106" t="s">
        <v>12</v>
      </c>
      <c r="H47" s="106" t="s">
        <v>13</v>
      </c>
      <c r="I47" s="95"/>
      <c r="J47" s="95"/>
      <c r="K47" s="95"/>
      <c r="L47" s="95"/>
      <c r="M47" s="95"/>
      <c r="N47" s="107" t="s">
        <v>14</v>
      </c>
      <c r="O47" s="82" t="s">
        <v>15</v>
      </c>
      <c r="P47" s="82" t="s">
        <v>16</v>
      </c>
      <c r="Q47" s="82" t="s">
        <v>17</v>
      </c>
      <c r="R47" s="108" t="s">
        <v>18</v>
      </c>
      <c r="S47" s="107" t="s">
        <v>19</v>
      </c>
      <c r="T47" s="107" t="s">
        <v>20</v>
      </c>
    </row>
    <row r="48" spans="1:20" ht="23.5" customHeight="1" x14ac:dyDescent="0.15">
      <c r="A48" s="95"/>
      <c r="B48" s="95"/>
      <c r="C48" s="95"/>
      <c r="D48" s="95"/>
      <c r="E48" s="95"/>
      <c r="F48" s="95"/>
      <c r="G48" s="95"/>
      <c r="H48" s="83" t="s">
        <v>21</v>
      </c>
      <c r="I48" s="83" t="s">
        <v>22</v>
      </c>
      <c r="J48" s="83" t="s">
        <v>23</v>
      </c>
      <c r="K48" s="83" t="s">
        <v>24</v>
      </c>
      <c r="L48" s="83" t="s">
        <v>25</v>
      </c>
      <c r="M48" s="83" t="s">
        <v>26</v>
      </c>
      <c r="N48" s="95"/>
      <c r="O48" s="82" t="s">
        <v>27</v>
      </c>
      <c r="P48" s="82" t="s">
        <v>27</v>
      </c>
      <c r="Q48" s="82" t="s">
        <v>27</v>
      </c>
      <c r="R48" s="95"/>
      <c r="S48" s="95"/>
      <c r="T48" s="95"/>
    </row>
    <row r="49" spans="1:20" ht="17.5" customHeight="1" x14ac:dyDescent="0.15">
      <c r="A49" s="129" t="s">
        <v>215</v>
      </c>
      <c r="B49" s="94" t="s">
        <v>82</v>
      </c>
      <c r="C49" s="63">
        <v>1</v>
      </c>
      <c r="D49" s="63" t="s">
        <v>334</v>
      </c>
      <c r="E49" s="63" t="s">
        <v>83</v>
      </c>
      <c r="F49" s="63" t="s">
        <v>84</v>
      </c>
      <c r="G49" s="63" t="s">
        <v>30</v>
      </c>
      <c r="H49" s="63">
        <v>3</v>
      </c>
      <c r="I49" s="63"/>
      <c r="J49" s="63">
        <v>2</v>
      </c>
      <c r="K49" s="63"/>
      <c r="L49" s="63"/>
      <c r="M49" s="63"/>
      <c r="N49" s="63">
        <v>4</v>
      </c>
      <c r="O49" s="64">
        <f>SUM(H49:M49)*15+N49</f>
        <v>79</v>
      </c>
      <c r="P49" s="65">
        <v>71</v>
      </c>
      <c r="Q49" s="66">
        <f t="shared" ref="Q49:Q54" si="19">O49+P49</f>
        <v>150</v>
      </c>
      <c r="R49" s="70">
        <f t="shared" ref="R49:R54" si="20">Q49/25</f>
        <v>6</v>
      </c>
      <c r="S49" s="63" t="s">
        <v>31</v>
      </c>
      <c r="T49" s="84" t="s">
        <v>331</v>
      </c>
    </row>
    <row r="50" spans="1:20" ht="17.5" customHeight="1" x14ac:dyDescent="0.15">
      <c r="A50" s="129"/>
      <c r="B50" s="95"/>
      <c r="C50" s="63">
        <v>2</v>
      </c>
      <c r="D50" s="63" t="s">
        <v>336</v>
      </c>
      <c r="E50" s="65" t="s">
        <v>85</v>
      </c>
      <c r="F50" s="63" t="s">
        <v>86</v>
      </c>
      <c r="G50" s="63" t="s">
        <v>30</v>
      </c>
      <c r="H50" s="65">
        <v>3</v>
      </c>
      <c r="I50" s="63"/>
      <c r="J50" s="63">
        <v>2</v>
      </c>
      <c r="K50" s="63"/>
      <c r="L50" s="65"/>
      <c r="M50" s="65"/>
      <c r="N50" s="65">
        <v>4</v>
      </c>
      <c r="O50" s="64">
        <f t="shared" ref="O50:O54" si="21">SUM(H50:M50)*15+N50</f>
        <v>79</v>
      </c>
      <c r="P50" s="65">
        <v>71</v>
      </c>
      <c r="Q50" s="66">
        <f t="shared" si="19"/>
        <v>150</v>
      </c>
      <c r="R50" s="70">
        <f t="shared" si="20"/>
        <v>6</v>
      </c>
      <c r="S50" s="63" t="s">
        <v>31</v>
      </c>
      <c r="T50" s="84" t="s">
        <v>323</v>
      </c>
    </row>
    <row r="51" spans="1:20" s="90" customFormat="1" ht="26" customHeight="1" x14ac:dyDescent="0.2">
      <c r="A51" s="129"/>
      <c r="B51" s="95"/>
      <c r="C51" s="63">
        <v>3</v>
      </c>
      <c r="D51" s="63" t="s">
        <v>338</v>
      </c>
      <c r="E51" s="65" t="s">
        <v>388</v>
      </c>
      <c r="F51" s="63" t="s">
        <v>389</v>
      </c>
      <c r="G51" s="63" t="s">
        <v>30</v>
      </c>
      <c r="H51" s="65">
        <v>2</v>
      </c>
      <c r="I51" s="63"/>
      <c r="J51" s="63"/>
      <c r="K51" s="63"/>
      <c r="L51" s="65"/>
      <c r="M51" s="65"/>
      <c r="N51" s="65">
        <v>3</v>
      </c>
      <c r="O51" s="64">
        <f t="shared" si="21"/>
        <v>33</v>
      </c>
      <c r="P51" s="65">
        <v>92</v>
      </c>
      <c r="Q51" s="66">
        <f t="shared" si="19"/>
        <v>125</v>
      </c>
      <c r="R51" s="70">
        <f t="shared" si="20"/>
        <v>5</v>
      </c>
      <c r="S51" s="63" t="s">
        <v>31</v>
      </c>
      <c r="T51" s="84" t="s">
        <v>32</v>
      </c>
    </row>
    <row r="52" spans="1:20" ht="17.5" customHeight="1" x14ac:dyDescent="0.15">
      <c r="A52" s="129"/>
      <c r="B52" s="95"/>
      <c r="C52" s="63">
        <v>4</v>
      </c>
      <c r="D52" s="63" t="s">
        <v>339</v>
      </c>
      <c r="E52" s="63" t="s">
        <v>89</v>
      </c>
      <c r="F52" s="63" t="s">
        <v>90</v>
      </c>
      <c r="G52" s="63" t="s">
        <v>30</v>
      </c>
      <c r="H52" s="63">
        <v>2</v>
      </c>
      <c r="I52" s="63"/>
      <c r="J52" s="63">
        <v>2</v>
      </c>
      <c r="K52" s="63"/>
      <c r="L52" s="63"/>
      <c r="M52" s="63"/>
      <c r="N52" s="65">
        <v>4</v>
      </c>
      <c r="O52" s="64">
        <f t="shared" si="21"/>
        <v>64</v>
      </c>
      <c r="P52" s="65">
        <v>61</v>
      </c>
      <c r="Q52" s="66">
        <f t="shared" si="19"/>
        <v>125</v>
      </c>
      <c r="R52" s="70">
        <f t="shared" si="20"/>
        <v>5</v>
      </c>
      <c r="S52" s="63" t="s">
        <v>31</v>
      </c>
      <c r="T52" s="84" t="s">
        <v>333</v>
      </c>
    </row>
    <row r="53" spans="1:20" ht="17.5" customHeight="1" x14ac:dyDescent="0.15">
      <c r="A53" s="129"/>
      <c r="B53" s="95"/>
      <c r="C53" s="63">
        <v>5</v>
      </c>
      <c r="D53" s="63" t="s">
        <v>340</v>
      </c>
      <c r="E53" s="63" t="s">
        <v>91</v>
      </c>
      <c r="F53" s="63" t="s">
        <v>92</v>
      </c>
      <c r="G53" s="63" t="s">
        <v>30</v>
      </c>
      <c r="H53" s="63">
        <v>2</v>
      </c>
      <c r="I53" s="63"/>
      <c r="J53" s="63"/>
      <c r="K53" s="63"/>
      <c r="L53" s="63"/>
      <c r="M53" s="63"/>
      <c r="N53" s="65">
        <v>3</v>
      </c>
      <c r="O53" s="64">
        <f t="shared" si="21"/>
        <v>33</v>
      </c>
      <c r="P53" s="65">
        <v>67</v>
      </c>
      <c r="Q53" s="66">
        <f t="shared" si="19"/>
        <v>100</v>
      </c>
      <c r="R53" s="70">
        <f t="shared" si="20"/>
        <v>4</v>
      </c>
      <c r="S53" s="63" t="s">
        <v>31</v>
      </c>
      <c r="T53" s="84" t="s">
        <v>377</v>
      </c>
    </row>
    <row r="54" spans="1:20" ht="17.5" customHeight="1" x14ac:dyDescent="0.15">
      <c r="A54" s="129"/>
      <c r="B54" s="95"/>
      <c r="C54" s="63">
        <v>6</v>
      </c>
      <c r="D54" s="63" t="s">
        <v>341</v>
      </c>
      <c r="E54" s="63" t="s">
        <v>93</v>
      </c>
      <c r="F54" s="63" t="s">
        <v>94</v>
      </c>
      <c r="G54" s="63" t="s">
        <v>30</v>
      </c>
      <c r="H54" s="63">
        <v>2</v>
      </c>
      <c r="I54" s="63"/>
      <c r="J54" s="63"/>
      <c r="K54" s="63"/>
      <c r="L54" s="63"/>
      <c r="M54" s="63"/>
      <c r="N54" s="63">
        <v>3</v>
      </c>
      <c r="O54" s="64">
        <f t="shared" si="21"/>
        <v>33</v>
      </c>
      <c r="P54" s="65">
        <v>67</v>
      </c>
      <c r="Q54" s="66">
        <f t="shared" si="19"/>
        <v>100</v>
      </c>
      <c r="R54" s="70">
        <f t="shared" si="20"/>
        <v>4</v>
      </c>
      <c r="S54" s="63" t="s">
        <v>31</v>
      </c>
      <c r="T54" s="84" t="s">
        <v>324</v>
      </c>
    </row>
    <row r="55" spans="1:20" ht="17.5" customHeight="1" x14ac:dyDescent="0.15">
      <c r="A55" s="129"/>
      <c r="B55" s="95"/>
      <c r="C55" s="63"/>
      <c r="D55" s="63"/>
      <c r="E55" s="63"/>
      <c r="F55" s="63"/>
      <c r="G55" s="63" t="s">
        <v>48</v>
      </c>
      <c r="H55" s="69">
        <f t="shared" ref="H55:R55" si="22">SUM(H49:H54)</f>
        <v>14</v>
      </c>
      <c r="I55" s="69">
        <f t="shared" si="22"/>
        <v>0</v>
      </c>
      <c r="J55" s="69">
        <f t="shared" si="22"/>
        <v>6</v>
      </c>
      <c r="K55" s="69">
        <f t="shared" si="22"/>
        <v>0</v>
      </c>
      <c r="L55" s="69">
        <f t="shared" si="22"/>
        <v>0</v>
      </c>
      <c r="M55" s="69">
        <f t="shared" si="22"/>
        <v>0</v>
      </c>
      <c r="N55" s="69">
        <f t="shared" si="22"/>
        <v>21</v>
      </c>
      <c r="O55" s="69">
        <f t="shared" si="22"/>
        <v>321</v>
      </c>
      <c r="P55" s="69">
        <f t="shared" si="22"/>
        <v>429</v>
      </c>
      <c r="Q55" s="69">
        <f t="shared" si="22"/>
        <v>750</v>
      </c>
      <c r="R55" s="72">
        <f t="shared" si="22"/>
        <v>30</v>
      </c>
      <c r="S55" s="68"/>
      <c r="T55" s="69"/>
    </row>
    <row r="56" spans="1:20" ht="27" customHeight="1" x14ac:dyDescent="0.15">
      <c r="A56" s="129"/>
      <c r="B56" s="130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95"/>
      <c r="T56" s="65"/>
    </row>
    <row r="57" spans="1:20" ht="22.25" customHeight="1" x14ac:dyDescent="0.15">
      <c r="A57" s="129"/>
      <c r="B57" s="106" t="s">
        <v>7</v>
      </c>
      <c r="C57" s="106" t="s">
        <v>8</v>
      </c>
      <c r="D57" s="107" t="s">
        <v>9</v>
      </c>
      <c r="E57" s="107" t="s">
        <v>10</v>
      </c>
      <c r="F57" s="107" t="s">
        <v>11</v>
      </c>
      <c r="G57" s="106" t="s">
        <v>12</v>
      </c>
      <c r="H57" s="106" t="s">
        <v>13</v>
      </c>
      <c r="I57" s="95"/>
      <c r="J57" s="95"/>
      <c r="K57" s="95"/>
      <c r="L57" s="95"/>
      <c r="M57" s="95"/>
      <c r="N57" s="107" t="s">
        <v>14</v>
      </c>
      <c r="O57" s="82" t="s">
        <v>15</v>
      </c>
      <c r="P57" s="82" t="s">
        <v>16</v>
      </c>
      <c r="Q57" s="82" t="s">
        <v>17</v>
      </c>
      <c r="R57" s="108" t="s">
        <v>18</v>
      </c>
      <c r="S57" s="107" t="s">
        <v>19</v>
      </c>
      <c r="T57" s="107" t="s">
        <v>20</v>
      </c>
    </row>
    <row r="58" spans="1:20" ht="22.25" customHeight="1" x14ac:dyDescent="0.15">
      <c r="A58" s="129"/>
      <c r="B58" s="95"/>
      <c r="C58" s="95"/>
      <c r="D58" s="95"/>
      <c r="E58" s="95"/>
      <c r="F58" s="95"/>
      <c r="G58" s="95"/>
      <c r="H58" s="83" t="s">
        <v>21</v>
      </c>
      <c r="I58" s="83" t="s">
        <v>22</v>
      </c>
      <c r="J58" s="83" t="s">
        <v>23</v>
      </c>
      <c r="K58" s="83" t="s">
        <v>24</v>
      </c>
      <c r="L58" s="83" t="s">
        <v>25</v>
      </c>
      <c r="M58" s="83" t="s">
        <v>26</v>
      </c>
      <c r="N58" s="95"/>
      <c r="O58" s="82" t="s">
        <v>27</v>
      </c>
      <c r="P58" s="82" t="s">
        <v>27</v>
      </c>
      <c r="Q58" s="82" t="s">
        <v>27</v>
      </c>
      <c r="R58" s="95"/>
      <c r="S58" s="95"/>
      <c r="T58" s="95"/>
    </row>
    <row r="59" spans="1:20" ht="17.5" customHeight="1" x14ac:dyDescent="0.15">
      <c r="A59" s="129"/>
      <c r="B59" s="94" t="s">
        <v>95</v>
      </c>
      <c r="C59" s="63">
        <v>1</v>
      </c>
      <c r="D59" s="63" t="s">
        <v>342</v>
      </c>
      <c r="E59" s="63" t="s">
        <v>96</v>
      </c>
      <c r="F59" s="63" t="s">
        <v>97</v>
      </c>
      <c r="G59" s="63" t="s">
        <v>30</v>
      </c>
      <c r="H59" s="63">
        <v>2</v>
      </c>
      <c r="I59" s="63"/>
      <c r="J59" s="63">
        <v>2</v>
      </c>
      <c r="K59" s="63"/>
      <c r="L59" s="65"/>
      <c r="M59" s="65"/>
      <c r="N59" s="65">
        <v>4</v>
      </c>
      <c r="O59" s="64">
        <f>SUM(H59:M59)*15+N59</f>
        <v>64</v>
      </c>
      <c r="P59" s="65">
        <v>86</v>
      </c>
      <c r="Q59" s="66">
        <f t="shared" ref="Q59:Q64" si="23">O59+P59</f>
        <v>150</v>
      </c>
      <c r="R59" s="70">
        <f t="shared" ref="R59:R64" si="24">Q59/25</f>
        <v>6</v>
      </c>
      <c r="S59" s="63" t="s">
        <v>31</v>
      </c>
      <c r="T59" s="84" t="s">
        <v>326</v>
      </c>
    </row>
    <row r="60" spans="1:20" ht="17.5" customHeight="1" x14ac:dyDescent="0.15">
      <c r="A60" s="129"/>
      <c r="B60" s="95"/>
      <c r="C60" s="63">
        <v>2</v>
      </c>
      <c r="D60" s="63" t="s">
        <v>343</v>
      </c>
      <c r="E60" s="63" t="s">
        <v>98</v>
      </c>
      <c r="F60" s="63" t="s">
        <v>99</v>
      </c>
      <c r="G60" s="63" t="s">
        <v>30</v>
      </c>
      <c r="H60" s="63">
        <v>3</v>
      </c>
      <c r="I60" s="63"/>
      <c r="J60" s="63">
        <v>2</v>
      </c>
      <c r="K60" s="63"/>
      <c r="L60" s="63"/>
      <c r="M60" s="63"/>
      <c r="N60" s="63">
        <v>4</v>
      </c>
      <c r="O60" s="64">
        <f t="shared" ref="O60:O64" si="25">SUM(H60:L60)*15+N60</f>
        <v>79</v>
      </c>
      <c r="P60" s="65">
        <v>71</v>
      </c>
      <c r="Q60" s="66">
        <f t="shared" si="23"/>
        <v>150</v>
      </c>
      <c r="R60" s="70">
        <f t="shared" si="24"/>
        <v>6</v>
      </c>
      <c r="S60" s="63" t="s">
        <v>31</v>
      </c>
      <c r="T60" s="84" t="s">
        <v>322</v>
      </c>
    </row>
    <row r="61" spans="1:20" ht="17.5" customHeight="1" x14ac:dyDescent="0.15">
      <c r="A61" s="129"/>
      <c r="B61" s="95"/>
      <c r="C61" s="63">
        <v>3</v>
      </c>
      <c r="D61" s="63" t="s">
        <v>345</v>
      </c>
      <c r="E61" s="63" t="s">
        <v>100</v>
      </c>
      <c r="F61" s="63" t="s">
        <v>101</v>
      </c>
      <c r="G61" s="63" t="s">
        <v>30</v>
      </c>
      <c r="H61" s="63">
        <v>2</v>
      </c>
      <c r="I61" s="63"/>
      <c r="J61" s="63">
        <v>2</v>
      </c>
      <c r="K61" s="63"/>
      <c r="L61" s="63"/>
      <c r="M61" s="63"/>
      <c r="N61" s="63">
        <v>4</v>
      </c>
      <c r="O61" s="64">
        <f t="shared" si="25"/>
        <v>64</v>
      </c>
      <c r="P61" s="65">
        <v>86</v>
      </c>
      <c r="Q61" s="66">
        <f t="shared" si="23"/>
        <v>150</v>
      </c>
      <c r="R61" s="70">
        <f t="shared" si="24"/>
        <v>6</v>
      </c>
      <c r="S61" s="63" t="s">
        <v>31</v>
      </c>
      <c r="T61" s="84" t="s">
        <v>335</v>
      </c>
    </row>
    <row r="62" spans="1:20" ht="17.5" customHeight="1" x14ac:dyDescent="0.15">
      <c r="A62" s="129"/>
      <c r="B62" s="95"/>
      <c r="C62" s="63">
        <v>4</v>
      </c>
      <c r="D62" s="63" t="s">
        <v>346</v>
      </c>
      <c r="E62" s="88" t="s">
        <v>311</v>
      </c>
      <c r="F62" s="89" t="s">
        <v>312</v>
      </c>
      <c r="G62" s="63" t="s">
        <v>30</v>
      </c>
      <c r="H62" s="63">
        <v>2</v>
      </c>
      <c r="I62" s="63"/>
      <c r="J62" s="63">
        <v>2</v>
      </c>
      <c r="K62" s="63"/>
      <c r="L62" s="63"/>
      <c r="M62" s="63"/>
      <c r="N62" s="63">
        <v>4</v>
      </c>
      <c r="O62" s="64">
        <f t="shared" si="25"/>
        <v>64</v>
      </c>
      <c r="P62" s="65">
        <v>86</v>
      </c>
      <c r="Q62" s="66">
        <f t="shared" si="23"/>
        <v>150</v>
      </c>
      <c r="R62" s="70">
        <f t="shared" si="24"/>
        <v>6</v>
      </c>
      <c r="S62" s="63" t="s">
        <v>31</v>
      </c>
      <c r="T62" s="84" t="s">
        <v>322</v>
      </c>
    </row>
    <row r="63" spans="1:20" s="90" customFormat="1" ht="26" customHeight="1" x14ac:dyDescent="0.2">
      <c r="A63" s="129"/>
      <c r="B63" s="95"/>
      <c r="C63" s="63">
        <v>5</v>
      </c>
      <c r="D63" s="63" t="s">
        <v>348</v>
      </c>
      <c r="E63" s="65" t="s">
        <v>87</v>
      </c>
      <c r="F63" s="63" t="s">
        <v>88</v>
      </c>
      <c r="G63" s="63" t="s">
        <v>30</v>
      </c>
      <c r="H63" s="65">
        <v>2</v>
      </c>
      <c r="I63" s="63"/>
      <c r="J63" s="63">
        <v>2</v>
      </c>
      <c r="K63" s="63"/>
      <c r="L63" s="65"/>
      <c r="M63" s="65"/>
      <c r="N63" s="65">
        <v>4</v>
      </c>
      <c r="O63" s="64">
        <f t="shared" ref="O63" si="26">SUM(H63:M63)*15+N63</f>
        <v>64</v>
      </c>
      <c r="P63" s="65">
        <v>61</v>
      </c>
      <c r="Q63" s="66">
        <f t="shared" si="23"/>
        <v>125</v>
      </c>
      <c r="R63" s="70">
        <f t="shared" si="24"/>
        <v>5</v>
      </c>
      <c r="S63" s="63" t="s">
        <v>31</v>
      </c>
      <c r="T63" s="84" t="s">
        <v>390</v>
      </c>
    </row>
    <row r="64" spans="1:20" ht="17.5" customHeight="1" x14ac:dyDescent="0.15">
      <c r="A64" s="129"/>
      <c r="B64" s="95"/>
      <c r="C64" s="63">
        <v>6</v>
      </c>
      <c r="D64" s="63" t="s">
        <v>102</v>
      </c>
      <c r="E64" s="63" t="s">
        <v>103</v>
      </c>
      <c r="F64" s="63" t="s">
        <v>104</v>
      </c>
      <c r="G64" s="63" t="s">
        <v>30</v>
      </c>
      <c r="H64" s="63">
        <v>1</v>
      </c>
      <c r="I64" s="63"/>
      <c r="J64" s="63"/>
      <c r="K64" s="63"/>
      <c r="L64" s="63"/>
      <c r="M64" s="63"/>
      <c r="N64" s="63">
        <v>3</v>
      </c>
      <c r="O64" s="64">
        <f t="shared" si="25"/>
        <v>18</v>
      </c>
      <c r="P64" s="65">
        <v>7</v>
      </c>
      <c r="Q64" s="66">
        <f t="shared" si="23"/>
        <v>25</v>
      </c>
      <c r="R64" s="70">
        <f t="shared" si="24"/>
        <v>1</v>
      </c>
      <c r="S64" s="63" t="s">
        <v>40</v>
      </c>
      <c r="T64" s="63"/>
    </row>
    <row r="65" spans="1:26" ht="17.5" customHeight="1" x14ac:dyDescent="0.15">
      <c r="A65" s="129"/>
      <c r="B65" s="95"/>
      <c r="C65" s="63"/>
      <c r="D65" s="63"/>
      <c r="E65" s="63"/>
      <c r="F65" s="63"/>
      <c r="G65" s="63" t="s">
        <v>48</v>
      </c>
      <c r="H65" s="69">
        <f t="shared" ref="H65:R65" si="27">SUM(H59:H64)</f>
        <v>12</v>
      </c>
      <c r="I65" s="69">
        <f t="shared" si="27"/>
        <v>0</v>
      </c>
      <c r="J65" s="69">
        <f t="shared" si="27"/>
        <v>10</v>
      </c>
      <c r="K65" s="69">
        <f t="shared" si="27"/>
        <v>0</v>
      </c>
      <c r="L65" s="69">
        <f t="shared" si="27"/>
        <v>0</v>
      </c>
      <c r="M65" s="69">
        <f t="shared" si="27"/>
        <v>0</v>
      </c>
      <c r="N65" s="69">
        <f t="shared" si="27"/>
        <v>23</v>
      </c>
      <c r="O65" s="69">
        <f t="shared" si="27"/>
        <v>353</v>
      </c>
      <c r="P65" s="69">
        <f t="shared" si="27"/>
        <v>397</v>
      </c>
      <c r="Q65" s="69">
        <f t="shared" si="27"/>
        <v>750</v>
      </c>
      <c r="R65" s="72">
        <f t="shared" si="27"/>
        <v>30</v>
      </c>
      <c r="S65" s="69"/>
      <c r="T65" s="69"/>
    </row>
    <row r="66" spans="1:26" ht="24.75" customHeight="1" x14ac:dyDescent="0.15">
      <c r="A66" s="129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spans="1:26" ht="24" customHeight="1" x14ac:dyDescent="0.15">
      <c r="A67" s="132" t="s">
        <v>6</v>
      </c>
      <c r="B67" s="106" t="s">
        <v>7</v>
      </c>
      <c r="C67" s="106" t="s">
        <v>8</v>
      </c>
      <c r="D67" s="107" t="s">
        <v>9</v>
      </c>
      <c r="E67" s="107" t="s">
        <v>10</v>
      </c>
      <c r="F67" s="107" t="s">
        <v>11</v>
      </c>
      <c r="G67" s="106" t="s">
        <v>12</v>
      </c>
      <c r="H67" s="106" t="s">
        <v>13</v>
      </c>
      <c r="I67" s="95"/>
      <c r="J67" s="95"/>
      <c r="K67" s="95"/>
      <c r="L67" s="95"/>
      <c r="M67" s="95"/>
      <c r="N67" s="107" t="s">
        <v>14</v>
      </c>
      <c r="O67" s="82" t="s">
        <v>15</v>
      </c>
      <c r="P67" s="82" t="s">
        <v>16</v>
      </c>
      <c r="Q67" s="82" t="s">
        <v>17</v>
      </c>
      <c r="R67" s="108" t="s">
        <v>18</v>
      </c>
      <c r="S67" s="107" t="s">
        <v>19</v>
      </c>
      <c r="T67" s="107" t="s">
        <v>20</v>
      </c>
    </row>
    <row r="68" spans="1:26" ht="15.75" customHeight="1" x14ac:dyDescent="0.15">
      <c r="A68" s="95"/>
      <c r="B68" s="95"/>
      <c r="C68" s="95"/>
      <c r="D68" s="95"/>
      <c r="E68" s="95"/>
      <c r="F68" s="95"/>
      <c r="G68" s="95"/>
      <c r="H68" s="83" t="s">
        <v>21</v>
      </c>
      <c r="I68" s="83" t="s">
        <v>22</v>
      </c>
      <c r="J68" s="83" t="s">
        <v>23</v>
      </c>
      <c r="K68" s="83" t="s">
        <v>24</v>
      </c>
      <c r="L68" s="83" t="s">
        <v>25</v>
      </c>
      <c r="M68" s="83" t="s">
        <v>26</v>
      </c>
      <c r="N68" s="95"/>
      <c r="O68" s="82" t="s">
        <v>27</v>
      </c>
      <c r="P68" s="82" t="s">
        <v>27</v>
      </c>
      <c r="Q68" s="82" t="s">
        <v>27</v>
      </c>
      <c r="R68" s="95"/>
      <c r="S68" s="95"/>
      <c r="T68" s="95"/>
    </row>
    <row r="69" spans="1:26" ht="15.75" customHeight="1" x14ac:dyDescent="0.15">
      <c r="A69" s="126" t="s">
        <v>240</v>
      </c>
      <c r="B69" s="94" t="s">
        <v>105</v>
      </c>
      <c r="C69" s="63">
        <v>1</v>
      </c>
      <c r="D69" s="63" t="s">
        <v>349</v>
      </c>
      <c r="E69" s="63" t="s">
        <v>106</v>
      </c>
      <c r="F69" s="63" t="s">
        <v>107</v>
      </c>
      <c r="G69" s="63" t="s">
        <v>30</v>
      </c>
      <c r="H69" s="63">
        <v>2</v>
      </c>
      <c r="I69" s="63"/>
      <c r="J69" s="63">
        <v>2</v>
      </c>
      <c r="K69" s="63"/>
      <c r="L69" s="63"/>
      <c r="M69" s="63"/>
      <c r="N69" s="65">
        <v>4</v>
      </c>
      <c r="O69" s="64">
        <f>SUM(H69:M69)*15+N69</f>
        <v>64</v>
      </c>
      <c r="P69" s="65">
        <v>86</v>
      </c>
      <c r="Q69" s="66">
        <f t="shared" ref="Q69:Q74" si="28">O69+P69</f>
        <v>150</v>
      </c>
      <c r="R69" s="70">
        <f>Q69/25</f>
        <v>6</v>
      </c>
      <c r="S69" s="63" t="s">
        <v>31</v>
      </c>
      <c r="T69" s="75" t="s">
        <v>344</v>
      </c>
    </row>
    <row r="70" spans="1:26" ht="15.75" customHeight="1" x14ac:dyDescent="0.15">
      <c r="A70" s="127"/>
      <c r="B70" s="95"/>
      <c r="C70" s="63">
        <v>2</v>
      </c>
      <c r="D70" s="63" t="s">
        <v>350</v>
      </c>
      <c r="E70" s="88" t="s">
        <v>310</v>
      </c>
      <c r="F70" s="89" t="s">
        <v>313</v>
      </c>
      <c r="G70" s="63" t="s">
        <v>30</v>
      </c>
      <c r="H70" s="63">
        <v>2</v>
      </c>
      <c r="I70" s="63"/>
      <c r="J70" s="63">
        <v>2</v>
      </c>
      <c r="K70" s="63"/>
      <c r="L70" s="63"/>
      <c r="M70" s="63"/>
      <c r="N70" s="65">
        <v>4</v>
      </c>
      <c r="O70" s="64">
        <f t="shared" ref="O70:O74" si="29">SUM(H70:M70)*15+N70</f>
        <v>64</v>
      </c>
      <c r="P70" s="65">
        <v>86</v>
      </c>
      <c r="Q70" s="66">
        <f t="shared" si="28"/>
        <v>150</v>
      </c>
      <c r="R70" s="70">
        <f t="shared" ref="R70:R74" si="30">Q70/25</f>
        <v>6</v>
      </c>
      <c r="S70" s="63" t="s">
        <v>31</v>
      </c>
      <c r="T70" s="75" t="s">
        <v>346</v>
      </c>
    </row>
    <row r="71" spans="1:26" ht="15.75" customHeight="1" x14ac:dyDescent="0.15">
      <c r="A71" s="127"/>
      <c r="B71" s="95"/>
      <c r="C71" s="63">
        <v>3</v>
      </c>
      <c r="D71" s="63" t="s">
        <v>351</v>
      </c>
      <c r="E71" s="63" t="s">
        <v>118</v>
      </c>
      <c r="F71" s="63" t="s">
        <v>119</v>
      </c>
      <c r="G71" s="63" t="s">
        <v>30</v>
      </c>
      <c r="H71" s="63">
        <v>2</v>
      </c>
      <c r="I71" s="63"/>
      <c r="J71" s="63"/>
      <c r="K71" s="63"/>
      <c r="L71" s="63"/>
      <c r="M71" s="63"/>
      <c r="N71" s="65">
        <v>3</v>
      </c>
      <c r="O71" s="64">
        <f t="shared" si="29"/>
        <v>33</v>
      </c>
      <c r="P71" s="65">
        <v>67</v>
      </c>
      <c r="Q71" s="64">
        <f>O71+P71</f>
        <v>100</v>
      </c>
      <c r="R71" s="70">
        <f>Q71/25</f>
        <v>4</v>
      </c>
      <c r="S71" s="63" t="s">
        <v>31</v>
      </c>
      <c r="T71" s="84" t="s">
        <v>337</v>
      </c>
    </row>
    <row r="72" spans="1:26" ht="15.75" customHeight="1" x14ac:dyDescent="0.15">
      <c r="A72" s="127"/>
      <c r="B72" s="95"/>
      <c r="C72" s="63">
        <v>4</v>
      </c>
      <c r="D72" s="63" t="s">
        <v>353</v>
      </c>
      <c r="E72" s="63" t="s">
        <v>109</v>
      </c>
      <c r="F72" s="63" t="s">
        <v>110</v>
      </c>
      <c r="G72" s="63" t="s">
        <v>30</v>
      </c>
      <c r="H72" s="63">
        <v>3</v>
      </c>
      <c r="I72" s="63"/>
      <c r="J72" s="63">
        <v>2</v>
      </c>
      <c r="K72" s="63"/>
      <c r="L72" s="63"/>
      <c r="M72" s="63"/>
      <c r="N72" s="65">
        <v>4</v>
      </c>
      <c r="O72" s="64">
        <f t="shared" si="29"/>
        <v>79</v>
      </c>
      <c r="P72" s="65">
        <v>71</v>
      </c>
      <c r="Q72" s="66">
        <f t="shared" si="28"/>
        <v>150</v>
      </c>
      <c r="R72" s="70">
        <f t="shared" si="30"/>
        <v>6</v>
      </c>
      <c r="S72" s="63" t="s">
        <v>31</v>
      </c>
      <c r="T72" s="84" t="s">
        <v>325</v>
      </c>
    </row>
    <row r="73" spans="1:26" ht="15.75" customHeight="1" x14ac:dyDescent="0.15">
      <c r="A73" s="127"/>
      <c r="B73" s="95"/>
      <c r="C73" s="63">
        <v>5</v>
      </c>
      <c r="D73" s="63" t="s">
        <v>354</v>
      </c>
      <c r="E73" s="63" t="s">
        <v>111</v>
      </c>
      <c r="F73" s="65" t="s">
        <v>112</v>
      </c>
      <c r="G73" s="63" t="s">
        <v>30</v>
      </c>
      <c r="H73" s="63">
        <v>2</v>
      </c>
      <c r="I73" s="63"/>
      <c r="J73" s="63">
        <v>2</v>
      </c>
      <c r="K73" s="63"/>
      <c r="L73" s="63"/>
      <c r="M73" s="63"/>
      <c r="N73" s="65">
        <v>4</v>
      </c>
      <c r="O73" s="64">
        <f t="shared" si="29"/>
        <v>64</v>
      </c>
      <c r="P73" s="65">
        <v>61</v>
      </c>
      <c r="Q73" s="66">
        <f t="shared" si="28"/>
        <v>125</v>
      </c>
      <c r="R73" s="70">
        <f t="shared" si="30"/>
        <v>5</v>
      </c>
      <c r="S73" s="63" t="s">
        <v>31</v>
      </c>
      <c r="T73" s="79" t="s">
        <v>347</v>
      </c>
      <c r="U73" s="17"/>
      <c r="V73" s="17"/>
      <c r="W73" s="17"/>
      <c r="X73" s="17"/>
      <c r="Y73" s="17"/>
      <c r="Z73" s="17"/>
    </row>
    <row r="74" spans="1:26" ht="17.25" customHeight="1" x14ac:dyDescent="0.15">
      <c r="A74" s="127"/>
      <c r="B74" s="95"/>
      <c r="C74" s="63">
        <v>6</v>
      </c>
      <c r="D74" s="63" t="s">
        <v>355</v>
      </c>
      <c r="E74" s="63" t="s">
        <v>371</v>
      </c>
      <c r="F74" s="63" t="s">
        <v>317</v>
      </c>
      <c r="G74" s="63" t="s">
        <v>30</v>
      </c>
      <c r="H74" s="63"/>
      <c r="I74" s="63"/>
      <c r="J74" s="63"/>
      <c r="K74" s="63">
        <v>2</v>
      </c>
      <c r="L74" s="63"/>
      <c r="M74" s="63"/>
      <c r="N74" s="65">
        <v>2</v>
      </c>
      <c r="O74" s="64">
        <f t="shared" si="29"/>
        <v>32</v>
      </c>
      <c r="P74" s="65">
        <v>43</v>
      </c>
      <c r="Q74" s="66">
        <f t="shared" si="28"/>
        <v>75</v>
      </c>
      <c r="R74" s="70">
        <f t="shared" si="30"/>
        <v>3</v>
      </c>
      <c r="S74" s="63" t="s">
        <v>31</v>
      </c>
      <c r="T74" s="79" t="s">
        <v>381</v>
      </c>
    </row>
    <row r="75" spans="1:26" ht="15.75" customHeight="1" x14ac:dyDescent="0.15">
      <c r="A75" s="127"/>
      <c r="B75" s="95"/>
      <c r="C75" s="65"/>
      <c r="D75" s="63"/>
      <c r="E75" s="74"/>
      <c r="F75" s="74"/>
      <c r="G75" s="63" t="s">
        <v>48</v>
      </c>
      <c r="H75" s="69">
        <f t="shared" ref="H75:R75" si="31">SUM(H69:H74)</f>
        <v>11</v>
      </c>
      <c r="I75" s="69">
        <f t="shared" si="31"/>
        <v>0</v>
      </c>
      <c r="J75" s="69">
        <f t="shared" si="31"/>
        <v>8</v>
      </c>
      <c r="K75" s="69">
        <f t="shared" si="31"/>
        <v>2</v>
      </c>
      <c r="L75" s="69">
        <f t="shared" si="31"/>
        <v>0</v>
      </c>
      <c r="M75" s="69">
        <f t="shared" si="31"/>
        <v>0</v>
      </c>
      <c r="N75" s="69">
        <f t="shared" si="31"/>
        <v>21</v>
      </c>
      <c r="O75" s="69">
        <f t="shared" si="31"/>
        <v>336</v>
      </c>
      <c r="P75" s="69">
        <f t="shared" si="31"/>
        <v>414</v>
      </c>
      <c r="Q75" s="69">
        <f t="shared" si="31"/>
        <v>750</v>
      </c>
      <c r="R75" s="72">
        <f t="shared" si="31"/>
        <v>30</v>
      </c>
      <c r="S75" s="69"/>
      <c r="T75" s="69"/>
    </row>
    <row r="76" spans="1:26" ht="25.5" customHeight="1" x14ac:dyDescent="0.15">
      <c r="A76" s="127"/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9"/>
    </row>
    <row r="77" spans="1:26" ht="21.75" customHeight="1" x14ac:dyDescent="0.15">
      <c r="A77" s="127"/>
      <c r="B77" s="106" t="s">
        <v>7</v>
      </c>
      <c r="C77" s="106" t="s">
        <v>8</v>
      </c>
      <c r="D77" s="107" t="s">
        <v>9</v>
      </c>
      <c r="E77" s="107" t="s">
        <v>10</v>
      </c>
      <c r="F77" s="107" t="s">
        <v>11</v>
      </c>
      <c r="G77" s="106" t="s">
        <v>12</v>
      </c>
      <c r="H77" s="106" t="s">
        <v>13</v>
      </c>
      <c r="I77" s="95"/>
      <c r="J77" s="95"/>
      <c r="K77" s="95"/>
      <c r="L77" s="95"/>
      <c r="M77" s="95"/>
      <c r="N77" s="107" t="s">
        <v>14</v>
      </c>
      <c r="O77" s="82" t="s">
        <v>15</v>
      </c>
      <c r="P77" s="82" t="s">
        <v>16</v>
      </c>
      <c r="Q77" s="82" t="s">
        <v>17</v>
      </c>
      <c r="R77" s="108" t="s">
        <v>18</v>
      </c>
      <c r="S77" s="107" t="s">
        <v>19</v>
      </c>
      <c r="T77" s="107" t="s">
        <v>20</v>
      </c>
    </row>
    <row r="78" spans="1:26" ht="15.75" customHeight="1" x14ac:dyDescent="0.15">
      <c r="A78" s="127"/>
      <c r="B78" s="95"/>
      <c r="C78" s="95"/>
      <c r="D78" s="95"/>
      <c r="E78" s="95"/>
      <c r="F78" s="95"/>
      <c r="G78" s="95"/>
      <c r="H78" s="83" t="s">
        <v>21</v>
      </c>
      <c r="I78" s="83" t="s">
        <v>22</v>
      </c>
      <c r="J78" s="83" t="s">
        <v>23</v>
      </c>
      <c r="K78" s="83" t="s">
        <v>24</v>
      </c>
      <c r="L78" s="83" t="s">
        <v>25</v>
      </c>
      <c r="M78" s="83" t="s">
        <v>26</v>
      </c>
      <c r="N78" s="95"/>
      <c r="O78" s="82" t="s">
        <v>27</v>
      </c>
      <c r="P78" s="82" t="s">
        <v>27</v>
      </c>
      <c r="Q78" s="82" t="s">
        <v>27</v>
      </c>
      <c r="R78" s="95"/>
      <c r="S78" s="95"/>
      <c r="T78" s="95"/>
    </row>
    <row r="79" spans="1:26" ht="15.75" customHeight="1" x14ac:dyDescent="0.15">
      <c r="A79" s="127"/>
      <c r="B79" s="94" t="s">
        <v>113</v>
      </c>
      <c r="C79" s="63">
        <v>1</v>
      </c>
      <c r="D79" s="63" t="s">
        <v>356</v>
      </c>
      <c r="E79" s="63" t="s">
        <v>114</v>
      </c>
      <c r="F79" s="65" t="s">
        <v>115</v>
      </c>
      <c r="G79" s="63" t="s">
        <v>30</v>
      </c>
      <c r="H79" s="63">
        <v>2</v>
      </c>
      <c r="I79" s="63"/>
      <c r="J79" s="63">
        <v>2</v>
      </c>
      <c r="K79" s="63"/>
      <c r="L79" s="63"/>
      <c r="M79" s="63"/>
      <c r="N79" s="65">
        <v>4</v>
      </c>
      <c r="O79" s="64">
        <f>SUM(H79:M79)*15+N79</f>
        <v>64</v>
      </c>
      <c r="P79" s="65">
        <v>86</v>
      </c>
      <c r="Q79" s="64">
        <f t="shared" ref="Q79:Q84" si="32">O79+P79</f>
        <v>150</v>
      </c>
      <c r="R79" s="70">
        <f t="shared" ref="R79:R84" si="33">Q79/25</f>
        <v>6</v>
      </c>
      <c r="S79" s="63" t="s">
        <v>31</v>
      </c>
      <c r="T79" s="87" t="s">
        <v>329</v>
      </c>
    </row>
    <row r="80" spans="1:26" ht="15.75" customHeight="1" x14ac:dyDescent="0.15">
      <c r="A80" s="127"/>
      <c r="B80" s="95"/>
      <c r="C80" s="63">
        <v>2</v>
      </c>
      <c r="D80" s="63" t="s">
        <v>357</v>
      </c>
      <c r="E80" s="63" t="s">
        <v>116</v>
      </c>
      <c r="F80" s="63" t="s">
        <v>117</v>
      </c>
      <c r="G80" s="63" t="s">
        <v>30</v>
      </c>
      <c r="H80" s="63">
        <v>2</v>
      </c>
      <c r="I80" s="63"/>
      <c r="J80" s="63">
        <v>2</v>
      </c>
      <c r="K80" s="63"/>
      <c r="L80" s="63"/>
      <c r="M80" s="63"/>
      <c r="N80" s="65">
        <v>4</v>
      </c>
      <c r="O80" s="64">
        <f t="shared" ref="O80:O84" si="34">SUM(H80:M80)*15+N80</f>
        <v>64</v>
      </c>
      <c r="P80" s="65">
        <v>86</v>
      </c>
      <c r="Q80" s="64">
        <f t="shared" si="32"/>
        <v>150</v>
      </c>
      <c r="R80" s="70">
        <f t="shared" si="33"/>
        <v>6</v>
      </c>
      <c r="S80" s="63" t="s">
        <v>31</v>
      </c>
      <c r="T80" s="87" t="s">
        <v>348</v>
      </c>
    </row>
    <row r="81" spans="1:20" ht="15.75" customHeight="1" x14ac:dyDescent="0.15">
      <c r="A81" s="127"/>
      <c r="B81" s="95"/>
      <c r="C81" s="63">
        <v>3</v>
      </c>
      <c r="D81" s="63" t="s">
        <v>358</v>
      </c>
      <c r="E81" s="63" t="s">
        <v>108</v>
      </c>
      <c r="F81" s="63" t="s">
        <v>387</v>
      </c>
      <c r="G81" s="63" t="s">
        <v>30</v>
      </c>
      <c r="H81" s="63">
        <v>2</v>
      </c>
      <c r="I81" s="63"/>
      <c r="J81" s="63">
        <v>2</v>
      </c>
      <c r="K81" s="63"/>
      <c r="L81" s="63"/>
      <c r="M81" s="63"/>
      <c r="N81" s="65">
        <v>4</v>
      </c>
      <c r="O81" s="64">
        <f t="shared" si="34"/>
        <v>64</v>
      </c>
      <c r="P81" s="65">
        <v>61</v>
      </c>
      <c r="Q81" s="66">
        <f>O81+P81</f>
        <v>125</v>
      </c>
      <c r="R81" s="70">
        <f>Q81/25</f>
        <v>5</v>
      </c>
      <c r="S81" s="63" t="s">
        <v>31</v>
      </c>
      <c r="T81" s="63" t="s">
        <v>352</v>
      </c>
    </row>
    <row r="82" spans="1:20" ht="15.75" customHeight="1" x14ac:dyDescent="0.15">
      <c r="A82" s="127"/>
      <c r="B82" s="95"/>
      <c r="C82" s="63">
        <v>4</v>
      </c>
      <c r="D82" s="63" t="s">
        <v>359</v>
      </c>
      <c r="E82" s="63" t="s">
        <v>120</v>
      </c>
      <c r="F82" s="63" t="s">
        <v>121</v>
      </c>
      <c r="G82" s="63" t="s">
        <v>30</v>
      </c>
      <c r="H82" s="63">
        <v>2</v>
      </c>
      <c r="I82" s="63"/>
      <c r="J82" s="63">
        <v>2</v>
      </c>
      <c r="K82" s="63"/>
      <c r="L82" s="63"/>
      <c r="M82" s="63"/>
      <c r="N82" s="65">
        <v>4</v>
      </c>
      <c r="O82" s="64">
        <f t="shared" si="34"/>
        <v>64</v>
      </c>
      <c r="P82" s="65">
        <v>86</v>
      </c>
      <c r="Q82" s="64">
        <f t="shared" si="32"/>
        <v>150</v>
      </c>
      <c r="R82" s="70">
        <f t="shared" si="33"/>
        <v>6</v>
      </c>
      <c r="S82" s="63" t="s">
        <v>31</v>
      </c>
      <c r="T82" s="84" t="s">
        <v>349</v>
      </c>
    </row>
    <row r="83" spans="1:20" ht="15.75" customHeight="1" x14ac:dyDescent="0.15">
      <c r="A83" s="127"/>
      <c r="B83" s="95"/>
      <c r="C83" s="65">
        <v>5</v>
      </c>
      <c r="D83" s="63" t="s">
        <v>360</v>
      </c>
      <c r="E83" s="63" t="s">
        <v>122</v>
      </c>
      <c r="F83" s="63" t="s">
        <v>123</v>
      </c>
      <c r="G83" s="63" t="s">
        <v>30</v>
      </c>
      <c r="H83" s="63">
        <v>2</v>
      </c>
      <c r="I83" s="63"/>
      <c r="J83" s="63"/>
      <c r="K83" s="63"/>
      <c r="L83" s="63"/>
      <c r="M83" s="63"/>
      <c r="N83" s="63">
        <v>3</v>
      </c>
      <c r="O83" s="64">
        <f t="shared" si="34"/>
        <v>33</v>
      </c>
      <c r="P83" s="65">
        <v>67</v>
      </c>
      <c r="Q83" s="64">
        <f t="shared" si="32"/>
        <v>100</v>
      </c>
      <c r="R83" s="70">
        <f t="shared" si="33"/>
        <v>4</v>
      </c>
      <c r="S83" s="63" t="s">
        <v>31</v>
      </c>
      <c r="T83" s="84" t="s">
        <v>353</v>
      </c>
    </row>
    <row r="84" spans="1:20" ht="15.75" customHeight="1" x14ac:dyDescent="0.15">
      <c r="A84" s="127"/>
      <c r="B84" s="95"/>
      <c r="C84" s="63">
        <v>6</v>
      </c>
      <c r="D84" s="63" t="s">
        <v>361</v>
      </c>
      <c r="E84" s="63" t="s">
        <v>372</v>
      </c>
      <c r="F84" s="63" t="s">
        <v>318</v>
      </c>
      <c r="G84" s="63" t="s">
        <v>30</v>
      </c>
      <c r="H84" s="63"/>
      <c r="I84" s="63"/>
      <c r="J84" s="63"/>
      <c r="K84" s="63">
        <v>2</v>
      </c>
      <c r="L84" s="63"/>
      <c r="M84" s="63"/>
      <c r="N84" s="63">
        <v>2</v>
      </c>
      <c r="O84" s="64">
        <f t="shared" si="34"/>
        <v>32</v>
      </c>
      <c r="P84" s="65">
        <v>43</v>
      </c>
      <c r="Q84" s="64">
        <f t="shared" si="32"/>
        <v>75</v>
      </c>
      <c r="R84" s="70">
        <f t="shared" si="33"/>
        <v>3</v>
      </c>
      <c r="S84" s="63" t="s">
        <v>31</v>
      </c>
      <c r="T84" s="63" t="s">
        <v>355</v>
      </c>
    </row>
    <row r="85" spans="1:20" ht="15.75" customHeight="1" x14ac:dyDescent="0.15">
      <c r="A85" s="127"/>
      <c r="B85" s="95"/>
      <c r="C85" s="75"/>
      <c r="D85" s="65"/>
      <c r="E85" s="65"/>
      <c r="F85" s="65"/>
      <c r="G85" s="63" t="s">
        <v>48</v>
      </c>
      <c r="H85" s="69">
        <f t="shared" ref="H85:R85" si="35">SUM(H79:H84)</f>
        <v>10</v>
      </c>
      <c r="I85" s="69">
        <f t="shared" si="35"/>
        <v>0</v>
      </c>
      <c r="J85" s="69">
        <f t="shared" si="35"/>
        <v>8</v>
      </c>
      <c r="K85" s="69">
        <f t="shared" si="35"/>
        <v>2</v>
      </c>
      <c r="L85" s="69">
        <f t="shared" si="35"/>
        <v>0</v>
      </c>
      <c r="M85" s="69">
        <f t="shared" si="35"/>
        <v>0</v>
      </c>
      <c r="N85" s="69">
        <f t="shared" si="35"/>
        <v>21</v>
      </c>
      <c r="O85" s="69">
        <f t="shared" si="35"/>
        <v>321</v>
      </c>
      <c r="P85" s="69">
        <f t="shared" si="35"/>
        <v>429</v>
      </c>
      <c r="Q85" s="69">
        <f t="shared" si="35"/>
        <v>750</v>
      </c>
      <c r="R85" s="72">
        <f t="shared" si="35"/>
        <v>30</v>
      </c>
      <c r="S85" s="69"/>
      <c r="T85" s="69"/>
    </row>
    <row r="86" spans="1:20" ht="15.75" customHeight="1" x14ac:dyDescent="0.15">
      <c r="A86" s="128"/>
      <c r="B86" s="75"/>
      <c r="C86" s="76"/>
      <c r="D86" s="75"/>
      <c r="E86" s="80"/>
      <c r="F86" s="80"/>
      <c r="G86" s="75" t="s">
        <v>48</v>
      </c>
      <c r="H86" s="77">
        <f t="shared" ref="H86:R86" si="36">SUM(H15,H25,H35,H45,H55,H65,H75,H85)</f>
        <v>104</v>
      </c>
      <c r="I86" s="77">
        <f t="shared" si="36"/>
        <v>0</v>
      </c>
      <c r="J86" s="77">
        <f t="shared" si="36"/>
        <v>60</v>
      </c>
      <c r="K86" s="77">
        <f t="shared" si="36"/>
        <v>4</v>
      </c>
      <c r="L86" s="77">
        <f t="shared" si="36"/>
        <v>0</v>
      </c>
      <c r="M86" s="77">
        <f t="shared" si="36"/>
        <v>0</v>
      </c>
      <c r="N86" s="77">
        <f t="shared" si="36"/>
        <v>171</v>
      </c>
      <c r="O86" s="77">
        <f t="shared" si="36"/>
        <v>2691</v>
      </c>
      <c r="P86" s="77">
        <f t="shared" si="36"/>
        <v>3309</v>
      </c>
      <c r="Q86" s="77">
        <f t="shared" si="36"/>
        <v>6000</v>
      </c>
      <c r="R86" s="78">
        <f t="shared" si="36"/>
        <v>240</v>
      </c>
      <c r="S86" s="113" t="s">
        <v>124</v>
      </c>
      <c r="T86" s="114"/>
    </row>
    <row r="87" spans="1:20" ht="23.25" customHeight="1" x14ac:dyDescent="0.15">
      <c r="A87" s="120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2"/>
    </row>
    <row r="88" spans="1:20" ht="15.75" customHeight="1" x14ac:dyDescent="0.15">
      <c r="A88" s="105" t="s">
        <v>125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1:20" ht="15.75" customHeight="1" x14ac:dyDescent="0.15">
      <c r="A89" s="123" t="s">
        <v>126</v>
      </c>
      <c r="B89" s="95"/>
      <c r="C89" s="71" t="s">
        <v>127</v>
      </c>
      <c r="D89" s="104" t="s">
        <v>128</v>
      </c>
      <c r="E89" s="95"/>
      <c r="F89" s="124" t="s">
        <v>129</v>
      </c>
      <c r="G89" s="95"/>
      <c r="H89" s="71" t="s">
        <v>40</v>
      </c>
      <c r="I89" s="104" t="s">
        <v>130</v>
      </c>
      <c r="J89" s="95"/>
      <c r="K89" s="95"/>
      <c r="L89" s="91" t="s">
        <v>131</v>
      </c>
      <c r="M89" s="92"/>
      <c r="N89" s="93"/>
      <c r="O89" s="96" t="s">
        <v>132</v>
      </c>
      <c r="P89" s="109"/>
      <c r="Q89" s="109"/>
      <c r="R89" s="109"/>
      <c r="S89" s="97"/>
      <c r="T89" s="110"/>
    </row>
    <row r="90" spans="1:20" ht="15.75" customHeight="1" x14ac:dyDescent="0.15">
      <c r="A90" s="95"/>
      <c r="B90" s="95"/>
      <c r="C90" s="71" t="s">
        <v>133</v>
      </c>
      <c r="D90" s="104" t="s">
        <v>134</v>
      </c>
      <c r="E90" s="95"/>
      <c r="F90" s="95"/>
      <c r="G90" s="95"/>
      <c r="H90" s="71" t="s">
        <v>31</v>
      </c>
      <c r="I90" s="104" t="s">
        <v>135</v>
      </c>
      <c r="J90" s="95"/>
      <c r="K90" s="95"/>
      <c r="L90" s="91" t="s">
        <v>136</v>
      </c>
      <c r="M90" s="92"/>
      <c r="N90" s="93"/>
      <c r="O90" s="96" t="s">
        <v>137</v>
      </c>
      <c r="P90" s="109"/>
      <c r="Q90" s="109"/>
      <c r="R90" s="109"/>
      <c r="S90" s="97"/>
      <c r="T90" s="111"/>
    </row>
    <row r="91" spans="1:20" ht="15.75" customHeight="1" x14ac:dyDescent="0.15">
      <c r="A91" s="95"/>
      <c r="B91" s="95"/>
      <c r="C91" s="71" t="s">
        <v>138</v>
      </c>
      <c r="D91" s="104" t="s">
        <v>139</v>
      </c>
      <c r="E91" s="95"/>
      <c r="F91" s="95"/>
      <c r="G91" s="95"/>
      <c r="H91" s="71" t="s">
        <v>43</v>
      </c>
      <c r="I91" s="104" t="s">
        <v>140</v>
      </c>
      <c r="J91" s="95"/>
      <c r="K91" s="95"/>
      <c r="L91" s="91" t="s">
        <v>141</v>
      </c>
      <c r="M91" s="92"/>
      <c r="N91" s="93"/>
      <c r="O91" s="96" t="s">
        <v>142</v>
      </c>
      <c r="P91" s="109"/>
      <c r="Q91" s="109"/>
      <c r="R91" s="109"/>
      <c r="S91" s="97"/>
      <c r="T91" s="111"/>
    </row>
    <row r="92" spans="1:20" ht="15.75" customHeight="1" x14ac:dyDescent="0.15">
      <c r="A92" s="95"/>
      <c r="B92" s="95"/>
      <c r="C92" s="71" t="s">
        <v>143</v>
      </c>
      <c r="D92" s="104" t="s">
        <v>144</v>
      </c>
      <c r="E92" s="95"/>
      <c r="F92" s="95"/>
      <c r="G92" s="95"/>
      <c r="H92" s="71" t="s">
        <v>76</v>
      </c>
      <c r="I92" s="104" t="s">
        <v>145</v>
      </c>
      <c r="J92" s="95"/>
      <c r="K92" s="95"/>
      <c r="L92" s="91"/>
      <c r="M92" s="92"/>
      <c r="N92" s="92"/>
      <c r="O92" s="92"/>
      <c r="P92" s="92"/>
      <c r="Q92" s="92"/>
      <c r="R92" s="92"/>
      <c r="S92" s="93"/>
      <c r="T92" s="111"/>
    </row>
    <row r="93" spans="1:20" ht="15.75" customHeight="1" x14ac:dyDescent="0.15">
      <c r="A93" s="95"/>
      <c r="B93" s="95"/>
      <c r="C93" s="71" t="s">
        <v>146</v>
      </c>
      <c r="D93" s="96" t="s">
        <v>147</v>
      </c>
      <c r="E93" s="97"/>
      <c r="F93" s="98" t="s">
        <v>150</v>
      </c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100"/>
      <c r="T93" s="111"/>
    </row>
    <row r="94" spans="1:20" ht="20.25" customHeight="1" x14ac:dyDescent="0.15">
      <c r="A94" s="95"/>
      <c r="B94" s="95"/>
      <c r="C94" s="73" t="s">
        <v>148</v>
      </c>
      <c r="D94" s="125" t="s">
        <v>149</v>
      </c>
      <c r="E94" s="95"/>
      <c r="F94" s="101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3"/>
      <c r="T94" s="112"/>
    </row>
    <row r="95" spans="1:20" ht="15.75" customHeight="1" x14ac:dyDescent="0.15"/>
    <row r="96" spans="1:20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mergeCells count="147">
    <mergeCell ref="T17:T18"/>
    <mergeCell ref="F7:F8"/>
    <mergeCell ref="N7:N8"/>
    <mergeCell ref="R7:R8"/>
    <mergeCell ref="S7:S8"/>
    <mergeCell ref="T7:T8"/>
    <mergeCell ref="B17:B18"/>
    <mergeCell ref="D2:H2"/>
    <mergeCell ref="D5:H5"/>
    <mergeCell ref="B7:B8"/>
    <mergeCell ref="C7:C8"/>
    <mergeCell ref="D7:D8"/>
    <mergeCell ref="E7:E8"/>
    <mergeCell ref="B9:B15"/>
    <mergeCell ref="D3:H3"/>
    <mergeCell ref="D4:H4"/>
    <mergeCell ref="I5:R5"/>
    <mergeCell ref="A6:T6"/>
    <mergeCell ref="A1:C5"/>
    <mergeCell ref="D1:H1"/>
    <mergeCell ref="I1:R1"/>
    <mergeCell ref="S1:T5"/>
    <mergeCell ref="E67:E68"/>
    <mergeCell ref="F67:F68"/>
    <mergeCell ref="G67:G68"/>
    <mergeCell ref="T27:T28"/>
    <mergeCell ref="B36:S36"/>
    <mergeCell ref="H37:M37"/>
    <mergeCell ref="B27:B28"/>
    <mergeCell ref="C27:C28"/>
    <mergeCell ref="D27:D28"/>
    <mergeCell ref="E27:E28"/>
    <mergeCell ref="F27:F28"/>
    <mergeCell ref="G27:G28"/>
    <mergeCell ref="H27:M27"/>
    <mergeCell ref="N27:N28"/>
    <mergeCell ref="B67:B68"/>
    <mergeCell ref="C67:C68"/>
    <mergeCell ref="T57:T58"/>
    <mergeCell ref="T67:T68"/>
    <mergeCell ref="E57:E58"/>
    <mergeCell ref="F57:F58"/>
    <mergeCell ref="B37:B38"/>
    <mergeCell ref="B39:B45"/>
    <mergeCell ref="B49:B55"/>
    <mergeCell ref="B57:B58"/>
    <mergeCell ref="A49:A66"/>
    <mergeCell ref="A67:A68"/>
    <mergeCell ref="R47:R48"/>
    <mergeCell ref="S47:S48"/>
    <mergeCell ref="N37:N38"/>
    <mergeCell ref="R37:R38"/>
    <mergeCell ref="S37:S38"/>
    <mergeCell ref="G57:G58"/>
    <mergeCell ref="D37:D38"/>
    <mergeCell ref="E37:E38"/>
    <mergeCell ref="F37:F38"/>
    <mergeCell ref="G37:G38"/>
    <mergeCell ref="B46:S46"/>
    <mergeCell ref="N47:N48"/>
    <mergeCell ref="H47:M47"/>
    <mergeCell ref="R57:R58"/>
    <mergeCell ref="S57:S58"/>
    <mergeCell ref="H67:M67"/>
    <mergeCell ref="N67:N68"/>
    <mergeCell ref="R67:R68"/>
    <mergeCell ref="S67:S68"/>
    <mergeCell ref="D67:D68"/>
    <mergeCell ref="B56:S56"/>
    <mergeCell ref="N57:N58"/>
    <mergeCell ref="C57:C58"/>
    <mergeCell ref="D57:D58"/>
    <mergeCell ref="B59:B65"/>
    <mergeCell ref="B19:B25"/>
    <mergeCell ref="B26:S26"/>
    <mergeCell ref="H57:M57"/>
    <mergeCell ref="A7:A8"/>
    <mergeCell ref="C17:C18"/>
    <mergeCell ref="D17:D18"/>
    <mergeCell ref="E17:E18"/>
    <mergeCell ref="F17:F18"/>
    <mergeCell ref="G17:G18"/>
    <mergeCell ref="G7:G8"/>
    <mergeCell ref="H7:L7"/>
    <mergeCell ref="A27:A28"/>
    <mergeCell ref="B16:S16"/>
    <mergeCell ref="H17:M17"/>
    <mergeCell ref="N17:N18"/>
    <mergeCell ref="R17:R18"/>
    <mergeCell ref="S17:S18"/>
    <mergeCell ref="A47:A48"/>
    <mergeCell ref="B47:B48"/>
    <mergeCell ref="C47:C48"/>
    <mergeCell ref="D47:D48"/>
    <mergeCell ref="E47:E48"/>
    <mergeCell ref="F47:F48"/>
    <mergeCell ref="G47:G48"/>
    <mergeCell ref="A29:A46"/>
    <mergeCell ref="B29:B35"/>
    <mergeCell ref="C37:C38"/>
    <mergeCell ref="A9:A26"/>
    <mergeCell ref="R27:R28"/>
    <mergeCell ref="S27:S28"/>
    <mergeCell ref="T37:T38"/>
    <mergeCell ref="T47:T48"/>
    <mergeCell ref="I2:R2"/>
    <mergeCell ref="I3:R3"/>
    <mergeCell ref="I4:R4"/>
    <mergeCell ref="B76:T76"/>
    <mergeCell ref="A87:T87"/>
    <mergeCell ref="I90:K90"/>
    <mergeCell ref="D91:E91"/>
    <mergeCell ref="I91:K91"/>
    <mergeCell ref="B77:B78"/>
    <mergeCell ref="C77:C78"/>
    <mergeCell ref="D77:D78"/>
    <mergeCell ref="B79:B85"/>
    <mergeCell ref="A89:B94"/>
    <mergeCell ref="F77:F78"/>
    <mergeCell ref="G77:G78"/>
    <mergeCell ref="D89:E89"/>
    <mergeCell ref="E77:E78"/>
    <mergeCell ref="F89:G92"/>
    <mergeCell ref="D94:E94"/>
    <mergeCell ref="A69:A86"/>
    <mergeCell ref="L89:N89"/>
    <mergeCell ref="L90:N90"/>
    <mergeCell ref="L91:N91"/>
    <mergeCell ref="B69:B75"/>
    <mergeCell ref="D93:E93"/>
    <mergeCell ref="F93:S94"/>
    <mergeCell ref="L92:S92"/>
    <mergeCell ref="I92:K92"/>
    <mergeCell ref="A88:T88"/>
    <mergeCell ref="D90:E90"/>
    <mergeCell ref="H77:M77"/>
    <mergeCell ref="N77:N78"/>
    <mergeCell ref="T77:T78"/>
    <mergeCell ref="D92:E92"/>
    <mergeCell ref="R77:R78"/>
    <mergeCell ref="S77:S78"/>
    <mergeCell ref="O89:S89"/>
    <mergeCell ref="O90:S90"/>
    <mergeCell ref="I89:K89"/>
    <mergeCell ref="T89:T94"/>
    <mergeCell ref="S86:T86"/>
    <mergeCell ref="O91:S91"/>
  </mergeCells>
  <dataValidations count="3">
    <dataValidation type="list" allowBlank="1" showErrorMessage="1" sqref="G9:G14 G19:G24 G69:G74 G39:G44 G79:G84 G29:G34 G59:G64 G49:G54" xr:uid="{00000000-0002-0000-0000-000000000000}">
      <formula1>"English,Kurdish,Arabic"</formula1>
    </dataValidation>
    <dataValidation type="list" allowBlank="1" sqref="S9:S14 S19:S24 S69:S74 S39:S44 S79:S84 S29:S34 S59:S64 S49:S54" xr:uid="{00000000-0002-0000-0000-000001000000}">
      <formula1>"B,C,S,E"</formula1>
    </dataValidation>
    <dataValidation type="list" allowBlank="1" showErrorMessage="1" sqref="N9:N14 N19:N24 N69:N74 N39:N44 N79:N84 N29:N34 N59:N64 N49:N54" xr:uid="{00000000-0002-0000-0000-000002000000}">
      <formula1>"2,3,4,5,6,7,8,9,10"</formula1>
    </dataValidation>
  </dataValidations>
  <printOptions horizontalCentered="1" gridLines="1"/>
  <pageMargins left="0.32408296523910129" right="0.29815632801997316" top="0.41482619550604966" bottom="0.58334933743038231" header="0" footer="0"/>
  <pageSetup paperSize="9" scale="49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1000"/>
  <sheetViews>
    <sheetView workbookViewId="0"/>
  </sheetViews>
  <sheetFormatPr baseColWidth="10" defaultColWidth="12.6640625" defaultRowHeight="15" customHeight="1" x14ac:dyDescent="0.15"/>
  <cols>
    <col min="1" max="1" width="5.33203125" customWidth="1"/>
    <col min="2" max="2" width="7.6640625" customWidth="1"/>
    <col min="3" max="3" width="5" customWidth="1"/>
    <col min="4" max="4" width="8.33203125" customWidth="1"/>
    <col min="5" max="5" width="29.33203125" customWidth="1"/>
    <col min="6" max="6" width="26.5" customWidth="1"/>
    <col min="7" max="7" width="8.33203125" customWidth="1"/>
    <col min="8" max="8" width="8.1640625" customWidth="1"/>
    <col min="9" max="9" width="8.6640625" customWidth="1"/>
    <col min="10" max="10" width="8.5" customWidth="1"/>
    <col min="11" max="11" width="7.6640625" customWidth="1"/>
    <col min="12" max="12" width="8.5" customWidth="1"/>
    <col min="13" max="13" width="7.33203125" customWidth="1"/>
    <col min="14" max="18" width="6.5" customWidth="1"/>
    <col min="19" max="19" width="16.5" customWidth="1"/>
    <col min="20" max="26" width="12.5" customWidth="1"/>
  </cols>
  <sheetData>
    <row r="1" spans="1:19" ht="13" x14ac:dyDescent="0.15">
      <c r="A1" s="199" t="s">
        <v>151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5"/>
    </row>
    <row r="2" spans="1:19" ht="13" x14ac:dyDescent="0.15">
      <c r="A2" s="200" t="s">
        <v>152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5"/>
    </row>
    <row r="3" spans="1:19" ht="13" x14ac:dyDescent="0.15">
      <c r="A3" s="200" t="s">
        <v>153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3" x14ac:dyDescent="0.15">
      <c r="A4" s="200" t="s">
        <v>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</row>
    <row r="5" spans="1:19" ht="13" x14ac:dyDescent="0.15">
      <c r="A5" s="190" t="s">
        <v>6</v>
      </c>
      <c r="B5" s="178" t="s">
        <v>7</v>
      </c>
      <c r="C5" s="178" t="s">
        <v>8</v>
      </c>
      <c r="D5" s="178" t="s">
        <v>154</v>
      </c>
      <c r="E5" s="179" t="s">
        <v>155</v>
      </c>
      <c r="F5" s="180" t="s">
        <v>11</v>
      </c>
      <c r="G5" s="181" t="s">
        <v>12</v>
      </c>
      <c r="H5" s="168" t="s">
        <v>13</v>
      </c>
      <c r="I5" s="156"/>
      <c r="J5" s="156"/>
      <c r="K5" s="156"/>
      <c r="L5" s="157"/>
      <c r="M5" s="169" t="s">
        <v>14</v>
      </c>
      <c r="N5" s="2" t="s">
        <v>15</v>
      </c>
      <c r="O5" s="2" t="s">
        <v>16</v>
      </c>
      <c r="P5" s="2" t="s">
        <v>17</v>
      </c>
      <c r="Q5" s="170" t="s">
        <v>18</v>
      </c>
      <c r="R5" s="171" t="s">
        <v>156</v>
      </c>
      <c r="S5" s="172" t="s">
        <v>157</v>
      </c>
    </row>
    <row r="6" spans="1:19" ht="13" x14ac:dyDescent="0.15">
      <c r="A6" s="152"/>
      <c r="B6" s="149"/>
      <c r="C6" s="149"/>
      <c r="D6" s="149"/>
      <c r="E6" s="149"/>
      <c r="F6" s="149"/>
      <c r="G6" s="149"/>
      <c r="H6" s="1" t="s">
        <v>21</v>
      </c>
      <c r="I6" s="3" t="s">
        <v>22</v>
      </c>
      <c r="J6" s="3" t="s">
        <v>23</v>
      </c>
      <c r="K6" s="3" t="s">
        <v>158</v>
      </c>
      <c r="L6" s="3" t="s">
        <v>159</v>
      </c>
      <c r="M6" s="149"/>
      <c r="N6" s="2" t="s">
        <v>27</v>
      </c>
      <c r="O6" s="2" t="s">
        <v>27</v>
      </c>
      <c r="P6" s="2" t="s">
        <v>27</v>
      </c>
      <c r="Q6" s="149"/>
      <c r="R6" s="149"/>
      <c r="S6" s="154"/>
    </row>
    <row r="7" spans="1:19" ht="14" x14ac:dyDescent="0.15">
      <c r="A7" s="191" t="s">
        <v>160</v>
      </c>
      <c r="B7" s="182" t="s">
        <v>28</v>
      </c>
      <c r="C7" s="21">
        <v>1</v>
      </c>
      <c r="D7" s="25" t="s">
        <v>161</v>
      </c>
      <c r="E7" s="26" t="s">
        <v>162</v>
      </c>
      <c r="F7" s="27" t="s">
        <v>163</v>
      </c>
      <c r="G7" s="21" t="s">
        <v>30</v>
      </c>
      <c r="H7" s="21">
        <v>2</v>
      </c>
      <c r="I7" s="21"/>
      <c r="J7" s="21"/>
      <c r="K7" s="21">
        <v>6</v>
      </c>
      <c r="L7" s="21"/>
      <c r="M7" s="21">
        <v>2</v>
      </c>
      <c r="N7" s="8">
        <f t="shared" ref="N7:N12" si="0">SUM(H7:L7)*14+M7</f>
        <v>114</v>
      </c>
      <c r="O7" s="9">
        <v>36</v>
      </c>
      <c r="P7" s="28">
        <f t="shared" ref="P7:P12" si="1">N7+O7</f>
        <v>150</v>
      </c>
      <c r="Q7" s="29">
        <f t="shared" ref="Q7:Q12" si="2">P7/25</f>
        <v>6</v>
      </c>
      <c r="R7" s="25" t="s">
        <v>40</v>
      </c>
      <c r="S7" s="18"/>
    </row>
    <row r="8" spans="1:19" ht="14" x14ac:dyDescent="0.15">
      <c r="A8" s="192"/>
      <c r="B8" s="183"/>
      <c r="C8" s="21">
        <v>2</v>
      </c>
      <c r="D8" s="25" t="s">
        <v>164</v>
      </c>
      <c r="E8" s="26" t="s">
        <v>165</v>
      </c>
      <c r="F8" s="30" t="s">
        <v>166</v>
      </c>
      <c r="G8" s="21" t="s">
        <v>30</v>
      </c>
      <c r="H8" s="21"/>
      <c r="I8" s="21"/>
      <c r="J8" s="21"/>
      <c r="K8" s="21">
        <v>4</v>
      </c>
      <c r="L8" s="21"/>
      <c r="M8" s="21">
        <v>2</v>
      </c>
      <c r="N8" s="8">
        <f t="shared" si="0"/>
        <v>58</v>
      </c>
      <c r="O8" s="9">
        <v>42</v>
      </c>
      <c r="P8" s="28">
        <f t="shared" si="1"/>
        <v>100</v>
      </c>
      <c r="Q8" s="29">
        <f t="shared" si="2"/>
        <v>4</v>
      </c>
      <c r="R8" s="25" t="s">
        <v>40</v>
      </c>
      <c r="S8" s="18"/>
    </row>
    <row r="9" spans="1:19" ht="14" x14ac:dyDescent="0.15">
      <c r="A9" s="192"/>
      <c r="B9" s="183"/>
      <c r="C9" s="21">
        <v>3</v>
      </c>
      <c r="D9" s="25" t="s">
        <v>167</v>
      </c>
      <c r="E9" s="26" t="s">
        <v>168</v>
      </c>
      <c r="F9" s="27" t="s">
        <v>169</v>
      </c>
      <c r="G9" s="25" t="s">
        <v>170</v>
      </c>
      <c r="H9" s="4">
        <v>3</v>
      </c>
      <c r="I9" s="4"/>
      <c r="J9" s="4"/>
      <c r="K9" s="4"/>
      <c r="L9" s="7"/>
      <c r="M9" s="21">
        <v>2</v>
      </c>
      <c r="N9" s="8">
        <f t="shared" si="0"/>
        <v>44</v>
      </c>
      <c r="O9" s="9">
        <v>56</v>
      </c>
      <c r="P9" s="28">
        <f t="shared" si="1"/>
        <v>100</v>
      </c>
      <c r="Q9" s="29">
        <f t="shared" si="2"/>
        <v>4</v>
      </c>
      <c r="R9" s="25" t="s">
        <v>40</v>
      </c>
      <c r="S9" s="18"/>
    </row>
    <row r="10" spans="1:19" ht="14" x14ac:dyDescent="0.15">
      <c r="A10" s="192"/>
      <c r="B10" s="183"/>
      <c r="C10" s="31">
        <v>4</v>
      </c>
      <c r="D10" s="25" t="s">
        <v>171</v>
      </c>
      <c r="E10" s="26" t="s">
        <v>172</v>
      </c>
      <c r="F10" s="27" t="s">
        <v>173</v>
      </c>
      <c r="G10" s="21" t="s">
        <v>30</v>
      </c>
      <c r="H10" s="32">
        <v>3</v>
      </c>
      <c r="I10" s="21">
        <v>3</v>
      </c>
      <c r="J10" s="21"/>
      <c r="K10" s="21"/>
      <c r="L10" s="21"/>
      <c r="M10" s="21">
        <v>4</v>
      </c>
      <c r="N10" s="8">
        <f t="shared" si="0"/>
        <v>88</v>
      </c>
      <c r="O10" s="9">
        <v>37</v>
      </c>
      <c r="P10" s="28">
        <f t="shared" si="1"/>
        <v>125</v>
      </c>
      <c r="Q10" s="29">
        <f t="shared" si="2"/>
        <v>5</v>
      </c>
      <c r="R10" s="33" t="s">
        <v>43</v>
      </c>
      <c r="S10" s="18"/>
    </row>
    <row r="11" spans="1:19" ht="14" x14ac:dyDescent="0.15">
      <c r="A11" s="192"/>
      <c r="B11" s="183"/>
      <c r="C11" s="21">
        <v>5</v>
      </c>
      <c r="D11" s="25" t="s">
        <v>174</v>
      </c>
      <c r="E11" s="26" t="s">
        <v>175</v>
      </c>
      <c r="F11" s="27" t="s">
        <v>176</v>
      </c>
      <c r="G11" s="21" t="s">
        <v>30</v>
      </c>
      <c r="H11" s="33">
        <v>4</v>
      </c>
      <c r="I11" s="21"/>
      <c r="J11" s="21"/>
      <c r="K11" s="21"/>
      <c r="L11" s="21"/>
      <c r="M11" s="21">
        <v>2</v>
      </c>
      <c r="N11" s="8">
        <f t="shared" si="0"/>
        <v>58</v>
      </c>
      <c r="O11" s="9">
        <v>67</v>
      </c>
      <c r="P11" s="28">
        <f t="shared" si="1"/>
        <v>125</v>
      </c>
      <c r="Q11" s="29">
        <f t="shared" si="2"/>
        <v>5</v>
      </c>
      <c r="R11" s="25" t="s">
        <v>31</v>
      </c>
      <c r="S11" s="18"/>
    </row>
    <row r="12" spans="1:19" ht="14" x14ac:dyDescent="0.15">
      <c r="A12" s="192"/>
      <c r="B12" s="183"/>
      <c r="C12" s="21">
        <v>6</v>
      </c>
      <c r="D12" s="25" t="s">
        <v>177</v>
      </c>
      <c r="E12" s="26" t="s">
        <v>178</v>
      </c>
      <c r="F12" s="34" t="s">
        <v>179</v>
      </c>
      <c r="G12" s="21" t="s">
        <v>30</v>
      </c>
      <c r="H12" s="21">
        <v>3</v>
      </c>
      <c r="I12" s="21">
        <v>3</v>
      </c>
      <c r="J12" s="21"/>
      <c r="K12" s="21"/>
      <c r="L12" s="21"/>
      <c r="M12" s="21">
        <v>4</v>
      </c>
      <c r="N12" s="8">
        <f t="shared" si="0"/>
        <v>88</v>
      </c>
      <c r="O12" s="9">
        <v>62</v>
      </c>
      <c r="P12" s="28">
        <f t="shared" si="1"/>
        <v>150</v>
      </c>
      <c r="Q12" s="29">
        <f t="shared" si="2"/>
        <v>6</v>
      </c>
      <c r="R12" s="25" t="s">
        <v>43</v>
      </c>
      <c r="S12" s="18"/>
    </row>
    <row r="13" spans="1:19" ht="13" x14ac:dyDescent="0.15">
      <c r="A13" s="192"/>
      <c r="B13" s="149"/>
      <c r="C13" s="7"/>
      <c r="D13" s="7"/>
      <c r="E13" s="7"/>
      <c r="F13" s="7"/>
      <c r="G13" s="7"/>
      <c r="H13" s="35">
        <f t="shared" ref="H13:Q13" si="3">SUM(H7:H12)</f>
        <v>15</v>
      </c>
      <c r="I13" s="35">
        <f t="shared" si="3"/>
        <v>6</v>
      </c>
      <c r="J13" s="35">
        <f t="shared" si="3"/>
        <v>0</v>
      </c>
      <c r="K13" s="35">
        <f t="shared" si="3"/>
        <v>10</v>
      </c>
      <c r="L13" s="35">
        <f t="shared" si="3"/>
        <v>0</v>
      </c>
      <c r="M13" s="35">
        <f t="shared" si="3"/>
        <v>16</v>
      </c>
      <c r="N13" s="35">
        <f t="shared" si="3"/>
        <v>450</v>
      </c>
      <c r="O13" s="35">
        <f t="shared" si="3"/>
        <v>300</v>
      </c>
      <c r="P13" s="35">
        <f t="shared" si="3"/>
        <v>750</v>
      </c>
      <c r="Q13" s="36">
        <f t="shared" si="3"/>
        <v>30</v>
      </c>
      <c r="R13" s="37"/>
      <c r="S13" s="38"/>
    </row>
    <row r="14" spans="1:19" ht="13" x14ac:dyDescent="0.15">
      <c r="A14" s="192"/>
      <c r="B14" s="167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/>
      <c r="S14" s="39"/>
    </row>
    <row r="15" spans="1:19" ht="13" x14ac:dyDescent="0.15">
      <c r="A15" s="192"/>
      <c r="B15" s="178" t="s">
        <v>7</v>
      </c>
      <c r="C15" s="178" t="s">
        <v>8</v>
      </c>
      <c r="D15" s="178" t="s">
        <v>154</v>
      </c>
      <c r="E15" s="179" t="s">
        <v>155</v>
      </c>
      <c r="F15" s="180" t="s">
        <v>11</v>
      </c>
      <c r="G15" s="181" t="s">
        <v>12</v>
      </c>
      <c r="H15" s="168" t="s">
        <v>13</v>
      </c>
      <c r="I15" s="156"/>
      <c r="J15" s="156"/>
      <c r="K15" s="156"/>
      <c r="L15" s="157"/>
      <c r="M15" s="169" t="s">
        <v>14</v>
      </c>
      <c r="N15" s="2" t="s">
        <v>15</v>
      </c>
      <c r="O15" s="2" t="s">
        <v>16</v>
      </c>
      <c r="P15" s="2" t="s">
        <v>17</v>
      </c>
      <c r="Q15" s="170" t="s">
        <v>18</v>
      </c>
      <c r="R15" s="171" t="s">
        <v>156</v>
      </c>
      <c r="S15" s="172" t="s">
        <v>157</v>
      </c>
    </row>
    <row r="16" spans="1:19" ht="13" x14ac:dyDescent="0.15">
      <c r="A16" s="192"/>
      <c r="B16" s="149"/>
      <c r="C16" s="149"/>
      <c r="D16" s="149"/>
      <c r="E16" s="149"/>
      <c r="F16" s="149"/>
      <c r="G16" s="149"/>
      <c r="H16" s="1" t="s">
        <v>21</v>
      </c>
      <c r="I16" s="3" t="s">
        <v>22</v>
      </c>
      <c r="J16" s="3" t="s">
        <v>23</v>
      </c>
      <c r="K16" s="3" t="s">
        <v>158</v>
      </c>
      <c r="L16" s="3" t="s">
        <v>159</v>
      </c>
      <c r="M16" s="149"/>
      <c r="N16" s="2" t="s">
        <v>27</v>
      </c>
      <c r="O16" s="2" t="s">
        <v>27</v>
      </c>
      <c r="P16" s="2" t="s">
        <v>27</v>
      </c>
      <c r="Q16" s="149"/>
      <c r="R16" s="149"/>
      <c r="S16" s="154"/>
    </row>
    <row r="17" spans="1:19" ht="13" x14ac:dyDescent="0.15">
      <c r="A17" s="192"/>
      <c r="B17" s="182" t="s">
        <v>49</v>
      </c>
      <c r="C17" s="21">
        <v>1</v>
      </c>
      <c r="D17" s="25" t="s">
        <v>177</v>
      </c>
      <c r="E17" s="26" t="s">
        <v>180</v>
      </c>
      <c r="F17" s="40"/>
      <c r="G17" s="41" t="s">
        <v>30</v>
      </c>
      <c r="H17" s="21">
        <v>2</v>
      </c>
      <c r="I17" s="21"/>
      <c r="J17" s="21"/>
      <c r="K17" s="21">
        <v>4</v>
      </c>
      <c r="L17" s="21"/>
      <c r="M17" s="21">
        <v>2</v>
      </c>
      <c r="N17" s="8">
        <f t="shared" ref="N17:N22" si="4">SUM(H17:L17)*14+M17</f>
        <v>86</v>
      </c>
      <c r="O17" s="9">
        <v>14</v>
      </c>
      <c r="P17" s="28">
        <f t="shared" ref="P17:P22" si="5">N17+O17</f>
        <v>100</v>
      </c>
      <c r="Q17" s="29">
        <f t="shared" ref="Q17:Q22" si="6">P17/25</f>
        <v>4</v>
      </c>
      <c r="R17" s="25" t="s">
        <v>40</v>
      </c>
      <c r="S17" s="18"/>
    </row>
    <row r="18" spans="1:19" ht="13" x14ac:dyDescent="0.15">
      <c r="A18" s="192"/>
      <c r="B18" s="183"/>
      <c r="C18" s="21">
        <v>2</v>
      </c>
      <c r="D18" s="25" t="s">
        <v>181</v>
      </c>
      <c r="E18" s="26" t="s">
        <v>182</v>
      </c>
      <c r="F18" s="40"/>
      <c r="G18" s="41" t="s">
        <v>30</v>
      </c>
      <c r="H18" s="21">
        <v>4</v>
      </c>
      <c r="I18" s="21"/>
      <c r="J18" s="21"/>
      <c r="K18" s="21"/>
      <c r="L18" s="21"/>
      <c r="M18" s="21">
        <v>2</v>
      </c>
      <c r="N18" s="8">
        <f t="shared" si="4"/>
        <v>58</v>
      </c>
      <c r="O18" s="9">
        <v>42</v>
      </c>
      <c r="P18" s="28">
        <f t="shared" si="5"/>
        <v>100</v>
      </c>
      <c r="Q18" s="29">
        <f t="shared" si="6"/>
        <v>4</v>
      </c>
      <c r="R18" s="33" t="s">
        <v>31</v>
      </c>
      <c r="S18" s="18"/>
    </row>
    <row r="19" spans="1:19" ht="13" x14ac:dyDescent="0.15">
      <c r="A19" s="192"/>
      <c r="B19" s="183"/>
      <c r="C19" s="21">
        <v>3</v>
      </c>
      <c r="D19" s="25" t="s">
        <v>183</v>
      </c>
      <c r="E19" s="26" t="s">
        <v>184</v>
      </c>
      <c r="F19" s="40"/>
      <c r="G19" s="41" t="s">
        <v>30</v>
      </c>
      <c r="H19" s="4">
        <v>3</v>
      </c>
      <c r="I19" s="4"/>
      <c r="J19" s="4"/>
      <c r="K19" s="4"/>
      <c r="L19" s="7"/>
      <c r="M19" s="21">
        <v>2</v>
      </c>
      <c r="N19" s="8">
        <f t="shared" si="4"/>
        <v>44</v>
      </c>
      <c r="O19" s="9">
        <v>56</v>
      </c>
      <c r="P19" s="28">
        <f t="shared" si="5"/>
        <v>100</v>
      </c>
      <c r="Q19" s="29">
        <f t="shared" si="6"/>
        <v>4</v>
      </c>
      <c r="R19" s="33" t="s">
        <v>31</v>
      </c>
      <c r="S19" s="18"/>
    </row>
    <row r="20" spans="1:19" ht="13" x14ac:dyDescent="0.15">
      <c r="A20" s="192"/>
      <c r="B20" s="183"/>
      <c r="C20" s="21">
        <v>4</v>
      </c>
      <c r="D20" s="25" t="s">
        <v>185</v>
      </c>
      <c r="E20" s="26" t="s">
        <v>186</v>
      </c>
      <c r="F20" s="40"/>
      <c r="G20" s="41" t="s">
        <v>30</v>
      </c>
      <c r="H20" s="21">
        <v>2</v>
      </c>
      <c r="I20" s="21">
        <v>3</v>
      </c>
      <c r="J20" s="21"/>
      <c r="K20" s="21"/>
      <c r="L20" s="21"/>
      <c r="M20" s="21">
        <v>2</v>
      </c>
      <c r="N20" s="8">
        <f t="shared" si="4"/>
        <v>72</v>
      </c>
      <c r="O20" s="9">
        <v>78</v>
      </c>
      <c r="P20" s="28">
        <f t="shared" si="5"/>
        <v>150</v>
      </c>
      <c r="Q20" s="29">
        <f t="shared" si="6"/>
        <v>6</v>
      </c>
      <c r="R20" s="33" t="s">
        <v>43</v>
      </c>
      <c r="S20" s="18"/>
    </row>
    <row r="21" spans="1:19" ht="15.75" customHeight="1" x14ac:dyDescent="0.15">
      <c r="A21" s="192"/>
      <c r="B21" s="183"/>
      <c r="C21" s="21">
        <v>5</v>
      </c>
      <c r="D21" s="25" t="s">
        <v>187</v>
      </c>
      <c r="E21" s="26" t="s">
        <v>188</v>
      </c>
      <c r="F21" s="40"/>
      <c r="G21" s="41" t="s">
        <v>30</v>
      </c>
      <c r="H21" s="21">
        <v>2</v>
      </c>
      <c r="I21" s="21">
        <v>3</v>
      </c>
      <c r="J21" s="21"/>
      <c r="K21" s="21"/>
      <c r="L21" s="21"/>
      <c r="M21" s="21">
        <v>2</v>
      </c>
      <c r="N21" s="8">
        <f t="shared" si="4"/>
        <v>72</v>
      </c>
      <c r="O21" s="9">
        <v>78</v>
      </c>
      <c r="P21" s="28">
        <f t="shared" si="5"/>
        <v>150</v>
      </c>
      <c r="Q21" s="29">
        <f t="shared" si="6"/>
        <v>6</v>
      </c>
      <c r="R21" s="33" t="s">
        <v>43</v>
      </c>
      <c r="S21" s="18"/>
    </row>
    <row r="22" spans="1:19" ht="15.75" customHeight="1" x14ac:dyDescent="0.15">
      <c r="A22" s="192"/>
      <c r="B22" s="183"/>
      <c r="C22" s="21">
        <v>6</v>
      </c>
      <c r="D22" s="25" t="s">
        <v>189</v>
      </c>
      <c r="E22" s="26" t="s">
        <v>190</v>
      </c>
      <c r="F22" s="40"/>
      <c r="G22" s="41" t="s">
        <v>30</v>
      </c>
      <c r="H22" s="21">
        <v>2</v>
      </c>
      <c r="I22" s="21">
        <v>3</v>
      </c>
      <c r="J22" s="21"/>
      <c r="K22" s="21"/>
      <c r="L22" s="21"/>
      <c r="M22" s="21">
        <v>2</v>
      </c>
      <c r="N22" s="8">
        <f t="shared" si="4"/>
        <v>72</v>
      </c>
      <c r="O22" s="9">
        <v>78</v>
      </c>
      <c r="P22" s="28">
        <f t="shared" si="5"/>
        <v>150</v>
      </c>
      <c r="Q22" s="29">
        <f t="shared" si="6"/>
        <v>6</v>
      </c>
      <c r="R22" s="33" t="s">
        <v>31</v>
      </c>
      <c r="S22" s="18"/>
    </row>
    <row r="23" spans="1:19" ht="15.75" customHeight="1" x14ac:dyDescent="0.15">
      <c r="A23" s="192"/>
      <c r="B23" s="149"/>
      <c r="C23" s="7"/>
      <c r="D23" s="7"/>
      <c r="E23" s="7"/>
      <c r="F23" s="7"/>
      <c r="G23" s="7"/>
      <c r="H23" s="37">
        <f t="shared" ref="H23:Q23" si="7">SUM(H17:H22)</f>
        <v>15</v>
      </c>
      <c r="I23" s="37">
        <f t="shared" si="7"/>
        <v>9</v>
      </c>
      <c r="J23" s="37">
        <f t="shared" si="7"/>
        <v>0</v>
      </c>
      <c r="K23" s="37">
        <f t="shared" si="7"/>
        <v>4</v>
      </c>
      <c r="L23" s="37">
        <f t="shared" si="7"/>
        <v>0</v>
      </c>
      <c r="M23" s="37">
        <f t="shared" si="7"/>
        <v>12</v>
      </c>
      <c r="N23" s="37">
        <f t="shared" si="7"/>
        <v>404</v>
      </c>
      <c r="O23" s="37">
        <f t="shared" si="7"/>
        <v>346</v>
      </c>
      <c r="P23" s="35">
        <f t="shared" si="7"/>
        <v>750</v>
      </c>
      <c r="Q23" s="42">
        <f t="shared" si="7"/>
        <v>30</v>
      </c>
      <c r="R23" s="37"/>
      <c r="S23" s="38"/>
    </row>
    <row r="24" spans="1:19" ht="15.75" customHeight="1" x14ac:dyDescent="0.15">
      <c r="A24" s="152"/>
      <c r="B24" s="167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/>
      <c r="S24" s="39"/>
    </row>
    <row r="25" spans="1:19" ht="15.75" customHeight="1" x14ac:dyDescent="0.15">
      <c r="A25" s="190" t="s">
        <v>6</v>
      </c>
      <c r="B25" s="178" t="s">
        <v>7</v>
      </c>
      <c r="C25" s="178" t="s">
        <v>8</v>
      </c>
      <c r="D25" s="178" t="s">
        <v>154</v>
      </c>
      <c r="E25" s="179" t="s">
        <v>155</v>
      </c>
      <c r="F25" s="180" t="s">
        <v>11</v>
      </c>
      <c r="G25" s="181" t="s">
        <v>12</v>
      </c>
      <c r="H25" s="168" t="s">
        <v>13</v>
      </c>
      <c r="I25" s="156"/>
      <c r="J25" s="156"/>
      <c r="K25" s="156"/>
      <c r="L25" s="157"/>
      <c r="M25" s="169" t="s">
        <v>14</v>
      </c>
      <c r="N25" s="2" t="s">
        <v>15</v>
      </c>
      <c r="O25" s="2" t="s">
        <v>16</v>
      </c>
      <c r="P25" s="2" t="s">
        <v>17</v>
      </c>
      <c r="Q25" s="170" t="s">
        <v>18</v>
      </c>
      <c r="R25" s="171" t="s">
        <v>156</v>
      </c>
      <c r="S25" s="172" t="s">
        <v>157</v>
      </c>
    </row>
    <row r="26" spans="1:19" ht="15.75" customHeight="1" x14ac:dyDescent="0.15">
      <c r="A26" s="152"/>
      <c r="B26" s="149"/>
      <c r="C26" s="149"/>
      <c r="D26" s="149"/>
      <c r="E26" s="149"/>
      <c r="F26" s="149"/>
      <c r="G26" s="149"/>
      <c r="H26" s="1" t="s">
        <v>21</v>
      </c>
      <c r="I26" s="3" t="s">
        <v>22</v>
      </c>
      <c r="J26" s="3" t="s">
        <v>23</v>
      </c>
      <c r="K26" s="3" t="s">
        <v>158</v>
      </c>
      <c r="L26" s="3" t="s">
        <v>159</v>
      </c>
      <c r="M26" s="149"/>
      <c r="N26" s="2" t="s">
        <v>27</v>
      </c>
      <c r="O26" s="2" t="s">
        <v>27</v>
      </c>
      <c r="P26" s="2" t="s">
        <v>27</v>
      </c>
      <c r="Q26" s="149"/>
      <c r="R26" s="149"/>
      <c r="S26" s="154"/>
    </row>
    <row r="27" spans="1:19" ht="15.75" customHeight="1" x14ac:dyDescent="0.15">
      <c r="A27" s="191" t="s">
        <v>191</v>
      </c>
      <c r="B27" s="182" t="s">
        <v>61</v>
      </c>
      <c r="C27" s="21">
        <v>1</v>
      </c>
      <c r="D27" s="25" t="s">
        <v>189</v>
      </c>
      <c r="E27" s="26" t="s">
        <v>192</v>
      </c>
      <c r="F27" s="26"/>
      <c r="G27" s="43" t="s">
        <v>30</v>
      </c>
      <c r="H27" s="6">
        <v>2</v>
      </c>
      <c r="I27" s="11">
        <v>3</v>
      </c>
      <c r="J27" s="11"/>
      <c r="K27" s="11"/>
      <c r="L27" s="15"/>
      <c r="M27" s="9">
        <v>4</v>
      </c>
      <c r="N27" s="8">
        <f t="shared" ref="N27:N32" si="8">SUM(H27:L27)*14+M27</f>
        <v>74</v>
      </c>
      <c r="O27" s="9">
        <v>51</v>
      </c>
      <c r="P27" s="28">
        <f t="shared" ref="P27:P32" si="9">N27+O27</f>
        <v>125</v>
      </c>
      <c r="Q27" s="29">
        <f t="shared" ref="Q27:Q32" si="10">P27/25</f>
        <v>5</v>
      </c>
      <c r="R27" s="6" t="s">
        <v>31</v>
      </c>
      <c r="S27" s="18"/>
    </row>
    <row r="28" spans="1:19" ht="15.75" customHeight="1" x14ac:dyDescent="0.15">
      <c r="A28" s="192"/>
      <c r="B28" s="183"/>
      <c r="C28" s="21">
        <v>2</v>
      </c>
      <c r="D28" s="25" t="s">
        <v>193</v>
      </c>
      <c r="E28" s="26" t="s">
        <v>194</v>
      </c>
      <c r="F28" s="26"/>
      <c r="G28" s="43" t="s">
        <v>30</v>
      </c>
      <c r="H28" s="4">
        <v>2</v>
      </c>
      <c r="I28" s="4">
        <v>3</v>
      </c>
      <c r="J28" s="4"/>
      <c r="K28" s="4"/>
      <c r="L28" s="7"/>
      <c r="M28" s="9">
        <v>4</v>
      </c>
      <c r="N28" s="8">
        <f t="shared" si="8"/>
        <v>74</v>
      </c>
      <c r="O28" s="9">
        <v>51</v>
      </c>
      <c r="P28" s="28">
        <f t="shared" si="9"/>
        <v>125</v>
      </c>
      <c r="Q28" s="29">
        <f t="shared" si="10"/>
        <v>5</v>
      </c>
      <c r="R28" s="10" t="s">
        <v>31</v>
      </c>
      <c r="S28" s="18"/>
    </row>
    <row r="29" spans="1:19" ht="15.75" customHeight="1" x14ac:dyDescent="0.15">
      <c r="A29" s="192"/>
      <c r="B29" s="183"/>
      <c r="C29" s="21">
        <v>3</v>
      </c>
      <c r="D29" s="25" t="s">
        <v>195</v>
      </c>
      <c r="E29" s="26" t="s">
        <v>196</v>
      </c>
      <c r="F29" s="26"/>
      <c r="G29" s="43" t="s">
        <v>30</v>
      </c>
      <c r="H29" s="4">
        <v>3</v>
      </c>
      <c r="I29" s="19">
        <v>3</v>
      </c>
      <c r="J29" s="19"/>
      <c r="K29" s="19"/>
      <c r="L29" s="23"/>
      <c r="M29" s="9">
        <v>4</v>
      </c>
      <c r="N29" s="8">
        <f t="shared" si="8"/>
        <v>88</v>
      </c>
      <c r="O29" s="9">
        <v>37</v>
      </c>
      <c r="P29" s="28">
        <f t="shared" si="9"/>
        <v>125</v>
      </c>
      <c r="Q29" s="29">
        <f t="shared" si="10"/>
        <v>5</v>
      </c>
      <c r="R29" s="10" t="s">
        <v>31</v>
      </c>
      <c r="S29" s="18"/>
    </row>
    <row r="30" spans="1:19" ht="15.75" customHeight="1" x14ac:dyDescent="0.15">
      <c r="A30" s="192"/>
      <c r="B30" s="183"/>
      <c r="C30" s="21">
        <v>4</v>
      </c>
      <c r="D30" s="25" t="s">
        <v>197</v>
      </c>
      <c r="E30" s="26" t="s">
        <v>198</v>
      </c>
      <c r="F30" s="26"/>
      <c r="G30" s="43" t="s">
        <v>30</v>
      </c>
      <c r="H30" s="4">
        <v>4</v>
      </c>
      <c r="I30" s="4">
        <v>3</v>
      </c>
      <c r="J30" s="4"/>
      <c r="K30" s="4"/>
      <c r="L30" s="4"/>
      <c r="M30" s="9">
        <v>4</v>
      </c>
      <c r="N30" s="8">
        <f t="shared" si="8"/>
        <v>102</v>
      </c>
      <c r="O30" s="9">
        <v>98</v>
      </c>
      <c r="P30" s="28">
        <f t="shared" si="9"/>
        <v>200</v>
      </c>
      <c r="Q30" s="29">
        <f t="shared" si="10"/>
        <v>8</v>
      </c>
      <c r="R30" s="10" t="s">
        <v>31</v>
      </c>
      <c r="S30" s="18"/>
    </row>
    <row r="31" spans="1:19" ht="15.75" customHeight="1" x14ac:dyDescent="0.15">
      <c r="A31" s="192"/>
      <c r="B31" s="183"/>
      <c r="C31" s="21">
        <v>5</v>
      </c>
      <c r="D31" s="25" t="s">
        <v>199</v>
      </c>
      <c r="E31" s="26" t="s">
        <v>200</v>
      </c>
      <c r="F31" s="26"/>
      <c r="G31" s="43" t="s">
        <v>30</v>
      </c>
      <c r="H31" s="4">
        <v>2</v>
      </c>
      <c r="I31" s="4">
        <v>3</v>
      </c>
      <c r="J31" s="39"/>
      <c r="K31" s="39"/>
      <c r="L31" s="7"/>
      <c r="M31" s="9">
        <v>4</v>
      </c>
      <c r="N31" s="8">
        <f t="shared" si="8"/>
        <v>74</v>
      </c>
      <c r="O31" s="9">
        <v>26</v>
      </c>
      <c r="P31" s="28">
        <f t="shared" si="9"/>
        <v>100</v>
      </c>
      <c r="Q31" s="29">
        <f t="shared" si="10"/>
        <v>4</v>
      </c>
      <c r="R31" s="10" t="s">
        <v>43</v>
      </c>
      <c r="S31" s="18"/>
    </row>
    <row r="32" spans="1:19" ht="15.75" customHeight="1" x14ac:dyDescent="0.15">
      <c r="A32" s="192"/>
      <c r="B32" s="183"/>
      <c r="C32" s="21">
        <v>6</v>
      </c>
      <c r="D32" s="25" t="s">
        <v>201</v>
      </c>
      <c r="E32" s="26" t="s">
        <v>202</v>
      </c>
      <c r="F32" s="26"/>
      <c r="G32" s="43" t="s">
        <v>30</v>
      </c>
      <c r="H32" s="4">
        <v>2</v>
      </c>
      <c r="I32" s="4"/>
      <c r="J32" s="4"/>
      <c r="K32" s="4"/>
      <c r="L32" s="7"/>
      <c r="M32" s="9">
        <v>2</v>
      </c>
      <c r="N32" s="8">
        <f t="shared" si="8"/>
        <v>30</v>
      </c>
      <c r="O32" s="9">
        <v>45</v>
      </c>
      <c r="P32" s="28">
        <f t="shared" si="9"/>
        <v>75</v>
      </c>
      <c r="Q32" s="29">
        <f t="shared" si="10"/>
        <v>3</v>
      </c>
      <c r="R32" s="10" t="s">
        <v>43</v>
      </c>
      <c r="S32" s="4"/>
    </row>
    <row r="33" spans="1:19" ht="15.75" customHeight="1" x14ac:dyDescent="0.15">
      <c r="A33" s="192"/>
      <c r="B33" s="149"/>
      <c r="C33" s="7"/>
      <c r="D33" s="7"/>
      <c r="E33" s="7"/>
      <c r="F33" s="7"/>
      <c r="G33" s="7"/>
      <c r="H33" s="37">
        <f t="shared" ref="H33:Q33" si="11">SUM(H27:H32)</f>
        <v>15</v>
      </c>
      <c r="I33" s="37">
        <f t="shared" si="11"/>
        <v>15</v>
      </c>
      <c r="J33" s="37">
        <f t="shared" si="11"/>
        <v>0</v>
      </c>
      <c r="K33" s="37">
        <f t="shared" si="11"/>
        <v>0</v>
      </c>
      <c r="L33" s="37">
        <f t="shared" si="11"/>
        <v>0</v>
      </c>
      <c r="M33" s="37">
        <f t="shared" si="11"/>
        <v>22</v>
      </c>
      <c r="N33" s="37">
        <f t="shared" si="11"/>
        <v>442</v>
      </c>
      <c r="O33" s="37">
        <f t="shared" si="11"/>
        <v>308</v>
      </c>
      <c r="P33" s="35">
        <f t="shared" si="11"/>
        <v>750</v>
      </c>
      <c r="Q33" s="42">
        <f t="shared" si="11"/>
        <v>30</v>
      </c>
      <c r="R33" s="37"/>
      <c r="S33" s="38"/>
    </row>
    <row r="34" spans="1:19" ht="15.75" customHeight="1" x14ac:dyDescent="0.15">
      <c r="A34" s="192"/>
      <c r="B34" s="167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/>
      <c r="S34" s="20"/>
    </row>
    <row r="35" spans="1:19" ht="15.75" customHeight="1" x14ac:dyDescent="0.15">
      <c r="A35" s="192"/>
      <c r="B35" s="178" t="s">
        <v>7</v>
      </c>
      <c r="C35" s="178" t="s">
        <v>8</v>
      </c>
      <c r="D35" s="178" t="s">
        <v>154</v>
      </c>
      <c r="E35" s="179" t="s">
        <v>155</v>
      </c>
      <c r="F35" s="180" t="s">
        <v>11</v>
      </c>
      <c r="G35" s="181" t="s">
        <v>12</v>
      </c>
      <c r="H35" s="168" t="s">
        <v>13</v>
      </c>
      <c r="I35" s="156"/>
      <c r="J35" s="156"/>
      <c r="K35" s="156"/>
      <c r="L35" s="157"/>
      <c r="M35" s="169" t="s">
        <v>14</v>
      </c>
      <c r="N35" s="2" t="s">
        <v>15</v>
      </c>
      <c r="O35" s="2" t="s">
        <v>16</v>
      </c>
      <c r="P35" s="2" t="s">
        <v>17</v>
      </c>
      <c r="Q35" s="170" t="s">
        <v>18</v>
      </c>
      <c r="R35" s="171" t="s">
        <v>156</v>
      </c>
      <c r="S35" s="172" t="s">
        <v>157</v>
      </c>
    </row>
    <row r="36" spans="1:19" ht="15.75" customHeight="1" x14ac:dyDescent="0.15">
      <c r="A36" s="192"/>
      <c r="B36" s="149"/>
      <c r="C36" s="149"/>
      <c r="D36" s="149"/>
      <c r="E36" s="149"/>
      <c r="F36" s="149"/>
      <c r="G36" s="149"/>
      <c r="H36" s="1" t="s">
        <v>21</v>
      </c>
      <c r="I36" s="3" t="s">
        <v>22</v>
      </c>
      <c r="J36" s="3"/>
      <c r="K36" s="3" t="s">
        <v>158</v>
      </c>
      <c r="L36" s="3" t="s">
        <v>159</v>
      </c>
      <c r="M36" s="149"/>
      <c r="N36" s="2" t="s">
        <v>27</v>
      </c>
      <c r="O36" s="2" t="s">
        <v>27</v>
      </c>
      <c r="P36" s="2" t="s">
        <v>27</v>
      </c>
      <c r="Q36" s="149"/>
      <c r="R36" s="149"/>
      <c r="S36" s="154"/>
    </row>
    <row r="37" spans="1:19" ht="15.75" customHeight="1" x14ac:dyDescent="0.15">
      <c r="A37" s="192"/>
      <c r="B37" s="182" t="s">
        <v>74</v>
      </c>
      <c r="C37" s="21">
        <v>1</v>
      </c>
      <c r="D37" s="25" t="s">
        <v>201</v>
      </c>
      <c r="E37" s="26" t="s">
        <v>203</v>
      </c>
      <c r="F37" s="26"/>
      <c r="G37" s="43" t="s">
        <v>30</v>
      </c>
      <c r="H37" s="6">
        <v>2</v>
      </c>
      <c r="I37" s="11">
        <v>3</v>
      </c>
      <c r="J37" s="11"/>
      <c r="K37" s="11"/>
      <c r="L37" s="9"/>
      <c r="M37" s="9">
        <v>4</v>
      </c>
      <c r="N37" s="8">
        <f t="shared" ref="N37:N42" si="12">SUM(H37:L37)*14+M37</f>
        <v>74</v>
      </c>
      <c r="O37" s="9">
        <v>76</v>
      </c>
      <c r="P37" s="28">
        <f t="shared" ref="P37:P42" si="13">N37+O37</f>
        <v>150</v>
      </c>
      <c r="Q37" s="29">
        <f t="shared" ref="Q37:Q42" si="14">P37/25</f>
        <v>6</v>
      </c>
      <c r="R37" s="6" t="s">
        <v>31</v>
      </c>
      <c r="S37" s="25" t="s">
        <v>204</v>
      </c>
    </row>
    <row r="38" spans="1:19" ht="15.75" customHeight="1" x14ac:dyDescent="0.15">
      <c r="A38" s="192"/>
      <c r="B38" s="183"/>
      <c r="C38" s="21">
        <v>2</v>
      </c>
      <c r="D38" s="25" t="s">
        <v>205</v>
      </c>
      <c r="E38" s="26" t="s">
        <v>206</v>
      </c>
      <c r="F38" s="26"/>
      <c r="G38" s="43" t="s">
        <v>30</v>
      </c>
      <c r="H38" s="4">
        <v>3</v>
      </c>
      <c r="I38" s="4"/>
      <c r="J38" s="4"/>
      <c r="K38" s="4"/>
      <c r="L38" s="14"/>
      <c r="M38" s="9">
        <v>2</v>
      </c>
      <c r="N38" s="8">
        <f t="shared" si="12"/>
        <v>44</v>
      </c>
      <c r="O38" s="9">
        <v>56</v>
      </c>
      <c r="P38" s="28">
        <f t="shared" si="13"/>
        <v>100</v>
      </c>
      <c r="Q38" s="29">
        <f t="shared" si="14"/>
        <v>4</v>
      </c>
      <c r="R38" s="10" t="s">
        <v>31</v>
      </c>
      <c r="S38" s="18"/>
    </row>
    <row r="39" spans="1:19" ht="15.75" customHeight="1" x14ac:dyDescent="0.15">
      <c r="A39" s="192"/>
      <c r="B39" s="183"/>
      <c r="C39" s="21">
        <v>3</v>
      </c>
      <c r="D39" s="25" t="s">
        <v>207</v>
      </c>
      <c r="E39" s="26" t="s">
        <v>208</v>
      </c>
      <c r="F39" s="26"/>
      <c r="G39" s="43" t="s">
        <v>30</v>
      </c>
      <c r="H39" s="4">
        <v>2</v>
      </c>
      <c r="I39" s="4">
        <v>3</v>
      </c>
      <c r="J39" s="4"/>
      <c r="K39" s="4"/>
      <c r="L39" s="4"/>
      <c r="M39" s="9">
        <v>4</v>
      </c>
      <c r="N39" s="8">
        <f t="shared" si="12"/>
        <v>74</v>
      </c>
      <c r="O39" s="9">
        <v>76</v>
      </c>
      <c r="P39" s="28">
        <f t="shared" si="13"/>
        <v>150</v>
      </c>
      <c r="Q39" s="29">
        <f t="shared" si="14"/>
        <v>6</v>
      </c>
      <c r="R39" s="10" t="s">
        <v>43</v>
      </c>
      <c r="S39" s="18"/>
    </row>
    <row r="40" spans="1:19" ht="15.75" customHeight="1" x14ac:dyDescent="0.15">
      <c r="A40" s="192"/>
      <c r="B40" s="183"/>
      <c r="C40" s="21">
        <v>4</v>
      </c>
      <c r="D40" s="25" t="s">
        <v>209</v>
      </c>
      <c r="E40" s="26" t="s">
        <v>210</v>
      </c>
      <c r="F40" s="26"/>
      <c r="G40" s="43" t="s">
        <v>30</v>
      </c>
      <c r="H40" s="21">
        <v>4</v>
      </c>
      <c r="I40" s="21">
        <v>4</v>
      </c>
      <c r="J40" s="21"/>
      <c r="K40" s="21"/>
      <c r="L40" s="21"/>
      <c r="M40" s="9">
        <v>4</v>
      </c>
      <c r="N40" s="8">
        <f t="shared" si="12"/>
        <v>116</v>
      </c>
      <c r="O40" s="9">
        <v>84</v>
      </c>
      <c r="P40" s="28">
        <f t="shared" si="13"/>
        <v>200</v>
      </c>
      <c r="Q40" s="29">
        <f t="shared" si="14"/>
        <v>8</v>
      </c>
      <c r="R40" s="10" t="s">
        <v>43</v>
      </c>
      <c r="S40" s="44"/>
    </row>
    <row r="41" spans="1:19" ht="15.75" customHeight="1" x14ac:dyDescent="0.15">
      <c r="A41" s="192"/>
      <c r="B41" s="183"/>
      <c r="C41" s="21">
        <v>5</v>
      </c>
      <c r="D41" s="25" t="s">
        <v>211</v>
      </c>
      <c r="E41" s="26" t="s">
        <v>212</v>
      </c>
      <c r="F41" s="26"/>
      <c r="G41" s="43" t="s">
        <v>30</v>
      </c>
      <c r="H41" s="4">
        <v>2</v>
      </c>
      <c r="I41" s="4">
        <v>3</v>
      </c>
      <c r="J41" s="13"/>
      <c r="K41" s="13"/>
      <c r="L41" s="4"/>
      <c r="M41" s="9">
        <v>4</v>
      </c>
      <c r="N41" s="8">
        <f t="shared" si="12"/>
        <v>74</v>
      </c>
      <c r="O41" s="9">
        <v>26</v>
      </c>
      <c r="P41" s="28">
        <f t="shared" si="13"/>
        <v>100</v>
      </c>
      <c r="Q41" s="29">
        <f t="shared" si="14"/>
        <v>4</v>
      </c>
      <c r="R41" s="10" t="s">
        <v>43</v>
      </c>
      <c r="S41" s="18"/>
    </row>
    <row r="42" spans="1:19" ht="15.75" customHeight="1" x14ac:dyDescent="0.15">
      <c r="A42" s="192"/>
      <c r="B42" s="183"/>
      <c r="C42" s="21">
        <v>6</v>
      </c>
      <c r="D42" s="25" t="s">
        <v>213</v>
      </c>
      <c r="E42" s="26" t="s">
        <v>214</v>
      </c>
      <c r="F42" s="26"/>
      <c r="G42" s="43" t="s">
        <v>30</v>
      </c>
      <c r="H42" s="4">
        <v>2</v>
      </c>
      <c r="I42" s="7"/>
      <c r="J42" s="4"/>
      <c r="K42" s="4"/>
      <c r="L42" s="7"/>
      <c r="M42" s="4">
        <v>2</v>
      </c>
      <c r="N42" s="8">
        <f t="shared" si="12"/>
        <v>30</v>
      </c>
      <c r="O42" s="9">
        <v>20</v>
      </c>
      <c r="P42" s="28">
        <f t="shared" si="13"/>
        <v>50</v>
      </c>
      <c r="Q42" s="29">
        <f t="shared" si="14"/>
        <v>2</v>
      </c>
      <c r="R42" s="10" t="s">
        <v>43</v>
      </c>
      <c r="S42" s="18"/>
    </row>
    <row r="43" spans="1:19" ht="15.75" customHeight="1" x14ac:dyDescent="0.15">
      <c r="A43" s="192"/>
      <c r="B43" s="149"/>
      <c r="C43" s="7"/>
      <c r="D43" s="7"/>
      <c r="E43" s="7"/>
      <c r="F43" s="7"/>
      <c r="G43" s="7"/>
      <c r="H43" s="37">
        <f t="shared" ref="H43:Q43" si="15">SUM(H37:H42)</f>
        <v>15</v>
      </c>
      <c r="I43" s="37">
        <f t="shared" si="15"/>
        <v>13</v>
      </c>
      <c r="J43" s="37">
        <f t="shared" si="15"/>
        <v>0</v>
      </c>
      <c r="K43" s="37">
        <f t="shared" si="15"/>
        <v>0</v>
      </c>
      <c r="L43" s="37">
        <f t="shared" si="15"/>
        <v>0</v>
      </c>
      <c r="M43" s="37">
        <f t="shared" si="15"/>
        <v>20</v>
      </c>
      <c r="N43" s="37">
        <f t="shared" si="15"/>
        <v>412</v>
      </c>
      <c r="O43" s="37">
        <f t="shared" si="15"/>
        <v>338</v>
      </c>
      <c r="P43" s="35">
        <f t="shared" si="15"/>
        <v>750</v>
      </c>
      <c r="Q43" s="42">
        <f t="shared" si="15"/>
        <v>30</v>
      </c>
      <c r="R43" s="37"/>
      <c r="S43" s="38"/>
    </row>
    <row r="44" spans="1:19" ht="15.75" customHeight="1" x14ac:dyDescent="0.15">
      <c r="A44" s="152"/>
      <c r="B44" s="167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/>
      <c r="S44" s="39"/>
    </row>
    <row r="45" spans="1:19" ht="15.75" customHeight="1" x14ac:dyDescent="0.15">
      <c r="A45" s="190" t="s">
        <v>6</v>
      </c>
      <c r="B45" s="178" t="s">
        <v>7</v>
      </c>
      <c r="C45" s="178" t="s">
        <v>8</v>
      </c>
      <c r="D45" s="178" t="s">
        <v>154</v>
      </c>
      <c r="E45" s="179" t="s">
        <v>155</v>
      </c>
      <c r="F45" s="180" t="s">
        <v>11</v>
      </c>
      <c r="G45" s="181" t="s">
        <v>12</v>
      </c>
      <c r="H45" s="168" t="s">
        <v>13</v>
      </c>
      <c r="I45" s="156"/>
      <c r="J45" s="156"/>
      <c r="K45" s="156"/>
      <c r="L45" s="157"/>
      <c r="M45" s="169" t="s">
        <v>14</v>
      </c>
      <c r="N45" s="2" t="s">
        <v>15</v>
      </c>
      <c r="O45" s="2" t="s">
        <v>16</v>
      </c>
      <c r="P45" s="2" t="s">
        <v>17</v>
      </c>
      <c r="Q45" s="170" t="s">
        <v>18</v>
      </c>
      <c r="R45" s="171" t="s">
        <v>156</v>
      </c>
      <c r="S45" s="172" t="s">
        <v>157</v>
      </c>
    </row>
    <row r="46" spans="1:19" ht="15.75" customHeight="1" x14ac:dyDescent="0.15">
      <c r="A46" s="152"/>
      <c r="B46" s="149"/>
      <c r="C46" s="149"/>
      <c r="D46" s="149"/>
      <c r="E46" s="149"/>
      <c r="F46" s="149"/>
      <c r="G46" s="149"/>
      <c r="H46" s="1" t="s">
        <v>21</v>
      </c>
      <c r="I46" s="3" t="s">
        <v>22</v>
      </c>
      <c r="J46" s="3" t="s">
        <v>23</v>
      </c>
      <c r="K46" s="3" t="s">
        <v>158</v>
      </c>
      <c r="L46" s="3" t="s">
        <v>159</v>
      </c>
      <c r="M46" s="149"/>
      <c r="N46" s="2" t="s">
        <v>27</v>
      </c>
      <c r="O46" s="2" t="s">
        <v>27</v>
      </c>
      <c r="P46" s="2" t="s">
        <v>27</v>
      </c>
      <c r="Q46" s="149"/>
      <c r="R46" s="149"/>
      <c r="S46" s="154"/>
    </row>
    <row r="47" spans="1:19" ht="15.75" customHeight="1" x14ac:dyDescent="0.15">
      <c r="A47" s="191" t="s">
        <v>215</v>
      </c>
      <c r="B47" s="182" t="s">
        <v>82</v>
      </c>
      <c r="C47" s="21">
        <v>1</v>
      </c>
      <c r="D47" s="25" t="s">
        <v>213</v>
      </c>
      <c r="E47" s="26" t="s">
        <v>216</v>
      </c>
      <c r="F47" s="26"/>
      <c r="G47" s="43" t="s">
        <v>30</v>
      </c>
      <c r="H47" s="6">
        <v>2</v>
      </c>
      <c r="I47" s="11">
        <v>3</v>
      </c>
      <c r="J47" s="11"/>
      <c r="K47" s="11"/>
      <c r="L47" s="15"/>
      <c r="M47" s="9">
        <v>4</v>
      </c>
      <c r="N47" s="8">
        <f t="shared" ref="N47:N52" si="16">SUM(H47:L47)*14+M47</f>
        <v>74</v>
      </c>
      <c r="O47" s="9">
        <v>51</v>
      </c>
      <c r="P47" s="28">
        <f t="shared" ref="P47:P52" si="17">N47+O47</f>
        <v>125</v>
      </c>
      <c r="Q47" s="29">
        <f t="shared" ref="Q47:Q52" si="18">P47/25</f>
        <v>5</v>
      </c>
      <c r="R47" s="6" t="s">
        <v>31</v>
      </c>
      <c r="S47" s="25" t="s">
        <v>217</v>
      </c>
    </row>
    <row r="48" spans="1:19" ht="15.75" customHeight="1" x14ac:dyDescent="0.15">
      <c r="A48" s="192"/>
      <c r="B48" s="183"/>
      <c r="C48" s="21">
        <v>2</v>
      </c>
      <c r="D48" s="25" t="s">
        <v>218</v>
      </c>
      <c r="E48" s="26" t="s">
        <v>219</v>
      </c>
      <c r="F48" s="26"/>
      <c r="G48" s="43" t="s">
        <v>30</v>
      </c>
      <c r="H48" s="4">
        <v>2</v>
      </c>
      <c r="I48" s="4">
        <v>3</v>
      </c>
      <c r="J48" s="4"/>
      <c r="K48" s="4"/>
      <c r="L48" s="16"/>
      <c r="M48" s="9">
        <v>4</v>
      </c>
      <c r="N48" s="8">
        <f t="shared" si="16"/>
        <v>74</v>
      </c>
      <c r="O48" s="9">
        <v>51</v>
      </c>
      <c r="P48" s="28">
        <f t="shared" si="17"/>
        <v>125</v>
      </c>
      <c r="Q48" s="29">
        <f t="shared" si="18"/>
        <v>5</v>
      </c>
      <c r="R48" s="10" t="s">
        <v>31</v>
      </c>
      <c r="S48" s="18"/>
    </row>
    <row r="49" spans="1:19" ht="15.75" customHeight="1" x14ac:dyDescent="0.15">
      <c r="A49" s="192"/>
      <c r="B49" s="183"/>
      <c r="C49" s="21">
        <v>3</v>
      </c>
      <c r="D49" s="25" t="s">
        <v>220</v>
      </c>
      <c r="E49" s="26" t="s">
        <v>221</v>
      </c>
      <c r="F49" s="26"/>
      <c r="G49" s="43" t="s">
        <v>30</v>
      </c>
      <c r="H49" s="4">
        <v>3</v>
      </c>
      <c r="I49" s="4">
        <v>3</v>
      </c>
      <c r="J49" s="4"/>
      <c r="K49" s="4"/>
      <c r="L49" s="7"/>
      <c r="M49" s="9">
        <v>4</v>
      </c>
      <c r="N49" s="8">
        <f t="shared" si="16"/>
        <v>88</v>
      </c>
      <c r="O49" s="9">
        <v>62</v>
      </c>
      <c r="P49" s="28">
        <f t="shared" si="17"/>
        <v>150</v>
      </c>
      <c r="Q49" s="29">
        <f t="shared" si="18"/>
        <v>6</v>
      </c>
      <c r="R49" s="10" t="s">
        <v>31</v>
      </c>
      <c r="S49" s="18"/>
    </row>
    <row r="50" spans="1:19" ht="15.75" customHeight="1" x14ac:dyDescent="0.15">
      <c r="A50" s="192"/>
      <c r="B50" s="183"/>
      <c r="C50" s="21">
        <v>4</v>
      </c>
      <c r="D50" s="25" t="s">
        <v>222</v>
      </c>
      <c r="E50" s="26" t="s">
        <v>223</v>
      </c>
      <c r="F50" s="26"/>
      <c r="G50" s="43" t="s">
        <v>30</v>
      </c>
      <c r="H50" s="4">
        <v>3</v>
      </c>
      <c r="I50" s="4"/>
      <c r="J50" s="4"/>
      <c r="K50" s="4"/>
      <c r="L50" s="7"/>
      <c r="M50" s="9">
        <v>2</v>
      </c>
      <c r="N50" s="8">
        <f t="shared" si="16"/>
        <v>44</v>
      </c>
      <c r="O50" s="9">
        <v>56</v>
      </c>
      <c r="P50" s="28">
        <f t="shared" si="17"/>
        <v>100</v>
      </c>
      <c r="Q50" s="29">
        <f t="shared" si="18"/>
        <v>4</v>
      </c>
      <c r="R50" s="10" t="s">
        <v>31</v>
      </c>
      <c r="S50" s="18"/>
    </row>
    <row r="51" spans="1:19" ht="15.75" customHeight="1" x14ac:dyDescent="0.15">
      <c r="A51" s="192"/>
      <c r="B51" s="183"/>
      <c r="C51" s="21">
        <v>5</v>
      </c>
      <c r="D51" s="25" t="s">
        <v>224</v>
      </c>
      <c r="E51" s="26" t="s">
        <v>225</v>
      </c>
      <c r="F51" s="26"/>
      <c r="G51" s="43" t="s">
        <v>30</v>
      </c>
      <c r="H51" s="4">
        <v>2</v>
      </c>
      <c r="I51" s="4">
        <v>3</v>
      </c>
      <c r="J51" s="4"/>
      <c r="K51" s="4"/>
      <c r="L51" s="7"/>
      <c r="M51" s="9">
        <v>4</v>
      </c>
      <c r="N51" s="8">
        <f t="shared" si="16"/>
        <v>74</v>
      </c>
      <c r="O51" s="9">
        <v>26</v>
      </c>
      <c r="P51" s="28">
        <f t="shared" si="17"/>
        <v>100</v>
      </c>
      <c r="Q51" s="29">
        <f t="shared" si="18"/>
        <v>4</v>
      </c>
      <c r="R51" s="10" t="s">
        <v>43</v>
      </c>
      <c r="S51" s="18"/>
    </row>
    <row r="52" spans="1:19" ht="15.75" customHeight="1" x14ac:dyDescent="0.15">
      <c r="A52" s="192"/>
      <c r="B52" s="183"/>
      <c r="C52" s="21">
        <v>6</v>
      </c>
      <c r="D52" s="25" t="s">
        <v>226</v>
      </c>
      <c r="E52" s="26" t="s">
        <v>227</v>
      </c>
      <c r="F52" s="26"/>
      <c r="G52" s="43" t="s">
        <v>30</v>
      </c>
      <c r="H52" s="4">
        <v>3</v>
      </c>
      <c r="I52" s="4">
        <v>3</v>
      </c>
      <c r="J52" s="20"/>
      <c r="K52" s="20"/>
      <c r="L52" s="7"/>
      <c r="M52" s="9">
        <v>4</v>
      </c>
      <c r="N52" s="8">
        <f t="shared" si="16"/>
        <v>88</v>
      </c>
      <c r="O52" s="9">
        <v>62</v>
      </c>
      <c r="P52" s="28">
        <f t="shared" si="17"/>
        <v>150</v>
      </c>
      <c r="Q52" s="29">
        <f t="shared" si="18"/>
        <v>6</v>
      </c>
      <c r="R52" s="10" t="s">
        <v>43</v>
      </c>
      <c r="S52" s="18"/>
    </row>
    <row r="53" spans="1:19" ht="15.75" customHeight="1" x14ac:dyDescent="0.15">
      <c r="A53" s="192"/>
      <c r="B53" s="149"/>
      <c r="C53" s="7"/>
      <c r="D53" s="7"/>
      <c r="E53" s="7"/>
      <c r="F53" s="7"/>
      <c r="G53" s="7"/>
      <c r="H53" s="37">
        <f t="shared" ref="H53:Q53" si="19">SUM(H47:H52)</f>
        <v>15</v>
      </c>
      <c r="I53" s="37">
        <f t="shared" si="19"/>
        <v>15</v>
      </c>
      <c r="J53" s="37">
        <f t="shared" si="19"/>
        <v>0</v>
      </c>
      <c r="K53" s="37">
        <f t="shared" si="19"/>
        <v>0</v>
      </c>
      <c r="L53" s="37">
        <f t="shared" si="19"/>
        <v>0</v>
      </c>
      <c r="M53" s="35">
        <f t="shared" si="19"/>
        <v>22</v>
      </c>
      <c r="N53" s="35">
        <f t="shared" si="19"/>
        <v>442</v>
      </c>
      <c r="O53" s="35">
        <f t="shared" si="19"/>
        <v>308</v>
      </c>
      <c r="P53" s="35">
        <f t="shared" si="19"/>
        <v>750</v>
      </c>
      <c r="Q53" s="42">
        <f t="shared" si="19"/>
        <v>30</v>
      </c>
      <c r="R53" s="35"/>
      <c r="S53" s="35"/>
    </row>
    <row r="54" spans="1:19" ht="15.75" customHeight="1" x14ac:dyDescent="0.15">
      <c r="A54" s="192"/>
      <c r="B54" s="167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5"/>
      <c r="S54" s="20"/>
    </row>
    <row r="55" spans="1:19" ht="15.75" customHeight="1" x14ac:dyDescent="0.15">
      <c r="A55" s="192"/>
      <c r="B55" s="178" t="s">
        <v>7</v>
      </c>
      <c r="C55" s="178" t="s">
        <v>8</v>
      </c>
      <c r="D55" s="178" t="s">
        <v>154</v>
      </c>
      <c r="E55" s="179" t="s">
        <v>155</v>
      </c>
      <c r="F55" s="180" t="s">
        <v>11</v>
      </c>
      <c r="G55" s="181" t="s">
        <v>12</v>
      </c>
      <c r="H55" s="168" t="s">
        <v>13</v>
      </c>
      <c r="I55" s="156"/>
      <c r="J55" s="156"/>
      <c r="K55" s="156"/>
      <c r="L55" s="157"/>
      <c r="M55" s="169" t="s">
        <v>14</v>
      </c>
      <c r="N55" s="2" t="s">
        <v>15</v>
      </c>
      <c r="O55" s="2" t="s">
        <v>16</v>
      </c>
      <c r="P55" s="2" t="s">
        <v>17</v>
      </c>
      <c r="Q55" s="170" t="s">
        <v>18</v>
      </c>
      <c r="R55" s="171" t="s">
        <v>156</v>
      </c>
      <c r="S55" s="172" t="s">
        <v>157</v>
      </c>
    </row>
    <row r="56" spans="1:19" ht="15.75" customHeight="1" x14ac:dyDescent="0.15">
      <c r="A56" s="192"/>
      <c r="B56" s="149"/>
      <c r="C56" s="149"/>
      <c r="D56" s="149"/>
      <c r="E56" s="149"/>
      <c r="F56" s="149"/>
      <c r="G56" s="149"/>
      <c r="H56" s="1" t="s">
        <v>21</v>
      </c>
      <c r="I56" s="3" t="s">
        <v>22</v>
      </c>
      <c r="J56" s="3" t="s">
        <v>23</v>
      </c>
      <c r="K56" s="3" t="s">
        <v>158</v>
      </c>
      <c r="L56" s="3" t="s">
        <v>159</v>
      </c>
      <c r="M56" s="149"/>
      <c r="N56" s="2" t="s">
        <v>27</v>
      </c>
      <c r="O56" s="2" t="s">
        <v>27</v>
      </c>
      <c r="P56" s="2" t="s">
        <v>27</v>
      </c>
      <c r="Q56" s="149"/>
      <c r="R56" s="149"/>
      <c r="S56" s="154"/>
    </row>
    <row r="57" spans="1:19" ht="15.75" customHeight="1" x14ac:dyDescent="0.15">
      <c r="A57" s="192"/>
      <c r="B57" s="182" t="s">
        <v>95</v>
      </c>
      <c r="C57" s="21">
        <v>1</v>
      </c>
      <c r="D57" s="25" t="s">
        <v>226</v>
      </c>
      <c r="E57" s="26" t="s">
        <v>228</v>
      </c>
      <c r="F57" s="26"/>
      <c r="G57" s="43" t="s">
        <v>30</v>
      </c>
      <c r="H57" s="6">
        <v>2</v>
      </c>
      <c r="I57" s="11">
        <v>3</v>
      </c>
      <c r="J57" s="11"/>
      <c r="K57" s="11"/>
      <c r="L57" s="5"/>
      <c r="M57" s="11">
        <v>4</v>
      </c>
      <c r="N57" s="8">
        <f t="shared" ref="N57:N62" si="20">SUM(H57:L57)*14+M57</f>
        <v>74</v>
      </c>
      <c r="O57" s="9">
        <v>51</v>
      </c>
      <c r="P57" s="28">
        <f t="shared" ref="P57:P62" si="21">N57+O57</f>
        <v>125</v>
      </c>
      <c r="Q57" s="29">
        <f t="shared" ref="Q57:Q62" si="22">P57/25</f>
        <v>5</v>
      </c>
      <c r="R57" s="6" t="s">
        <v>31</v>
      </c>
      <c r="S57" s="25" t="s">
        <v>229</v>
      </c>
    </row>
    <row r="58" spans="1:19" ht="15.75" customHeight="1" x14ac:dyDescent="0.15">
      <c r="A58" s="192"/>
      <c r="B58" s="183"/>
      <c r="C58" s="21">
        <v>2</v>
      </c>
      <c r="D58" s="25" t="s">
        <v>230</v>
      </c>
      <c r="E58" s="26" t="s">
        <v>231</v>
      </c>
      <c r="F58" s="26"/>
      <c r="G58" s="43" t="s">
        <v>30</v>
      </c>
      <c r="H58" s="4">
        <v>2</v>
      </c>
      <c r="I58" s="4">
        <v>3</v>
      </c>
      <c r="J58" s="4"/>
      <c r="K58" s="4"/>
      <c r="L58" s="7"/>
      <c r="M58" s="11">
        <v>4</v>
      </c>
      <c r="N58" s="8">
        <f t="shared" si="20"/>
        <v>74</v>
      </c>
      <c r="O58" s="9">
        <v>51</v>
      </c>
      <c r="P58" s="28">
        <f t="shared" si="21"/>
        <v>125</v>
      </c>
      <c r="Q58" s="29">
        <f t="shared" si="22"/>
        <v>5</v>
      </c>
      <c r="R58" s="6" t="s">
        <v>31</v>
      </c>
      <c r="S58" s="18"/>
    </row>
    <row r="59" spans="1:19" ht="15.75" customHeight="1" x14ac:dyDescent="0.15">
      <c r="A59" s="192"/>
      <c r="B59" s="183"/>
      <c r="C59" s="21">
        <v>3</v>
      </c>
      <c r="D59" s="25" t="s">
        <v>232</v>
      </c>
      <c r="E59" s="26" t="s">
        <v>233</v>
      </c>
      <c r="F59" s="26"/>
      <c r="G59" s="43" t="s">
        <v>30</v>
      </c>
      <c r="H59" s="4">
        <v>3</v>
      </c>
      <c r="I59" s="4">
        <v>3</v>
      </c>
      <c r="J59" s="4"/>
      <c r="K59" s="4"/>
      <c r="L59" s="7"/>
      <c r="M59" s="11">
        <v>4</v>
      </c>
      <c r="N59" s="8">
        <f t="shared" si="20"/>
        <v>88</v>
      </c>
      <c r="O59" s="9">
        <v>62</v>
      </c>
      <c r="P59" s="28">
        <f t="shared" si="21"/>
        <v>150</v>
      </c>
      <c r="Q59" s="29">
        <f t="shared" si="22"/>
        <v>6</v>
      </c>
      <c r="R59" s="6" t="s">
        <v>31</v>
      </c>
      <c r="S59" s="18"/>
    </row>
    <row r="60" spans="1:19" ht="15.75" customHeight="1" x14ac:dyDescent="0.15">
      <c r="A60" s="192"/>
      <c r="B60" s="183"/>
      <c r="C60" s="21">
        <v>4</v>
      </c>
      <c r="D60" s="25" t="s">
        <v>234</v>
      </c>
      <c r="E60" s="26" t="s">
        <v>235</v>
      </c>
      <c r="F60" s="26"/>
      <c r="G60" s="43" t="s">
        <v>30</v>
      </c>
      <c r="H60" s="4">
        <v>4</v>
      </c>
      <c r="I60" s="4"/>
      <c r="J60" s="4"/>
      <c r="K60" s="4"/>
      <c r="L60" s="7"/>
      <c r="M60" s="11">
        <v>2</v>
      </c>
      <c r="N60" s="8">
        <f t="shared" si="20"/>
        <v>58</v>
      </c>
      <c r="O60" s="9">
        <v>67</v>
      </c>
      <c r="P60" s="28">
        <f t="shared" si="21"/>
        <v>125</v>
      </c>
      <c r="Q60" s="29">
        <f t="shared" si="22"/>
        <v>5</v>
      </c>
      <c r="R60" s="6" t="s">
        <v>31</v>
      </c>
      <c r="S60" s="18"/>
    </row>
    <row r="61" spans="1:19" ht="15.75" customHeight="1" x14ac:dyDescent="0.15">
      <c r="A61" s="192"/>
      <c r="B61" s="183"/>
      <c r="C61" s="21">
        <v>5</v>
      </c>
      <c r="D61" s="25" t="s">
        <v>236</v>
      </c>
      <c r="E61" s="26" t="s">
        <v>237</v>
      </c>
      <c r="F61" s="26"/>
      <c r="G61" s="43" t="s">
        <v>30</v>
      </c>
      <c r="H61" s="4">
        <v>2</v>
      </c>
      <c r="I61" s="4">
        <v>3</v>
      </c>
      <c r="J61" s="4"/>
      <c r="K61" s="4"/>
      <c r="L61" s="7"/>
      <c r="M61" s="11">
        <v>4</v>
      </c>
      <c r="N61" s="8">
        <f t="shared" si="20"/>
        <v>74</v>
      </c>
      <c r="O61" s="9">
        <v>51</v>
      </c>
      <c r="P61" s="28">
        <f t="shared" si="21"/>
        <v>125</v>
      </c>
      <c r="Q61" s="29">
        <f t="shared" si="22"/>
        <v>5</v>
      </c>
      <c r="R61" s="10" t="s">
        <v>43</v>
      </c>
      <c r="S61" s="18"/>
    </row>
    <row r="62" spans="1:19" ht="15.75" customHeight="1" x14ac:dyDescent="0.15">
      <c r="A62" s="192"/>
      <c r="B62" s="183"/>
      <c r="C62" s="21">
        <v>6</v>
      </c>
      <c r="D62" s="25" t="s">
        <v>238</v>
      </c>
      <c r="E62" s="26" t="s">
        <v>239</v>
      </c>
      <c r="F62" s="26"/>
      <c r="G62" s="43" t="s">
        <v>30</v>
      </c>
      <c r="H62" s="4">
        <v>3</v>
      </c>
      <c r="I62" s="4"/>
      <c r="J62" s="4"/>
      <c r="K62" s="4"/>
      <c r="L62" s="7"/>
      <c r="M62" s="4">
        <v>2</v>
      </c>
      <c r="N62" s="8">
        <f t="shared" si="20"/>
        <v>44</v>
      </c>
      <c r="O62" s="9">
        <v>56</v>
      </c>
      <c r="P62" s="28">
        <f t="shared" si="21"/>
        <v>100</v>
      </c>
      <c r="Q62" s="29">
        <f t="shared" si="22"/>
        <v>4</v>
      </c>
      <c r="R62" s="10" t="s">
        <v>43</v>
      </c>
      <c r="S62" s="18"/>
    </row>
    <row r="63" spans="1:19" ht="15.75" customHeight="1" x14ac:dyDescent="0.15">
      <c r="A63" s="192"/>
      <c r="B63" s="149"/>
      <c r="C63" s="7"/>
      <c r="D63" s="25"/>
      <c r="E63" s="26"/>
      <c r="F63" s="40"/>
      <c r="G63" s="7"/>
      <c r="H63" s="37">
        <f t="shared" ref="H63:Q63" si="23">SUM(H57:H62)</f>
        <v>16</v>
      </c>
      <c r="I63" s="37">
        <f t="shared" si="23"/>
        <v>12</v>
      </c>
      <c r="J63" s="37">
        <f t="shared" si="23"/>
        <v>0</v>
      </c>
      <c r="K63" s="37">
        <f t="shared" si="23"/>
        <v>0</v>
      </c>
      <c r="L63" s="37">
        <f t="shared" si="23"/>
        <v>0</v>
      </c>
      <c r="M63" s="35">
        <f t="shared" si="23"/>
        <v>20</v>
      </c>
      <c r="N63" s="35">
        <f t="shared" si="23"/>
        <v>412</v>
      </c>
      <c r="O63" s="35">
        <f t="shared" si="23"/>
        <v>338</v>
      </c>
      <c r="P63" s="35">
        <f t="shared" si="23"/>
        <v>750</v>
      </c>
      <c r="Q63" s="42">
        <f t="shared" si="23"/>
        <v>30</v>
      </c>
      <c r="R63" s="37"/>
      <c r="S63" s="38"/>
    </row>
    <row r="64" spans="1:19" ht="15.75" customHeight="1" x14ac:dyDescent="0.15">
      <c r="A64" s="152"/>
      <c r="B64" s="167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/>
      <c r="S64" s="39"/>
    </row>
    <row r="65" spans="1:19" ht="15.75" customHeight="1" x14ac:dyDescent="0.15">
      <c r="A65" s="190" t="s">
        <v>6</v>
      </c>
      <c r="B65" s="178" t="s">
        <v>7</v>
      </c>
      <c r="C65" s="178" t="s">
        <v>8</v>
      </c>
      <c r="D65" s="178" t="s">
        <v>154</v>
      </c>
      <c r="E65" s="179" t="s">
        <v>155</v>
      </c>
      <c r="F65" s="180" t="s">
        <v>11</v>
      </c>
      <c r="G65" s="181" t="s">
        <v>12</v>
      </c>
      <c r="H65" s="168" t="s">
        <v>13</v>
      </c>
      <c r="I65" s="156"/>
      <c r="J65" s="156"/>
      <c r="K65" s="156"/>
      <c r="L65" s="157"/>
      <c r="M65" s="169" t="s">
        <v>14</v>
      </c>
      <c r="N65" s="2" t="s">
        <v>15</v>
      </c>
      <c r="O65" s="2" t="s">
        <v>16</v>
      </c>
      <c r="P65" s="2" t="s">
        <v>17</v>
      </c>
      <c r="Q65" s="170" t="s">
        <v>18</v>
      </c>
      <c r="R65" s="171" t="s">
        <v>156</v>
      </c>
      <c r="S65" s="172" t="s">
        <v>157</v>
      </c>
    </row>
    <row r="66" spans="1:19" ht="15.75" customHeight="1" x14ac:dyDescent="0.15">
      <c r="A66" s="152"/>
      <c r="B66" s="149"/>
      <c r="C66" s="149"/>
      <c r="D66" s="149"/>
      <c r="E66" s="149"/>
      <c r="F66" s="149"/>
      <c r="G66" s="149"/>
      <c r="H66" s="1" t="s">
        <v>21</v>
      </c>
      <c r="I66" s="3" t="s">
        <v>22</v>
      </c>
      <c r="J66" s="3" t="s">
        <v>23</v>
      </c>
      <c r="K66" s="3" t="s">
        <v>158</v>
      </c>
      <c r="L66" s="3" t="s">
        <v>159</v>
      </c>
      <c r="M66" s="149"/>
      <c r="N66" s="2" t="s">
        <v>27</v>
      </c>
      <c r="O66" s="2" t="s">
        <v>27</v>
      </c>
      <c r="P66" s="2" t="s">
        <v>27</v>
      </c>
      <c r="Q66" s="149"/>
      <c r="R66" s="149"/>
      <c r="S66" s="154"/>
    </row>
    <row r="67" spans="1:19" ht="15.75" customHeight="1" x14ac:dyDescent="0.15">
      <c r="A67" s="191" t="s">
        <v>240</v>
      </c>
      <c r="B67" s="182" t="s">
        <v>105</v>
      </c>
      <c r="C67" s="21">
        <v>1</v>
      </c>
      <c r="D67" s="25" t="s">
        <v>238</v>
      </c>
      <c r="E67" s="26" t="s">
        <v>241</v>
      </c>
      <c r="F67" s="26"/>
      <c r="G67" s="43" t="s">
        <v>30</v>
      </c>
      <c r="H67" s="6">
        <v>4</v>
      </c>
      <c r="I67" s="11">
        <v>4</v>
      </c>
      <c r="J67" s="11"/>
      <c r="K67" s="11"/>
      <c r="L67" s="11"/>
      <c r="M67" s="9">
        <v>4</v>
      </c>
      <c r="N67" s="8">
        <f t="shared" ref="N67:N72" si="24">SUM(H67:L67)*14+M67</f>
        <v>116</v>
      </c>
      <c r="O67" s="9">
        <v>84</v>
      </c>
      <c r="P67" s="28">
        <f t="shared" ref="P67:P72" si="25">N67+O67</f>
        <v>200</v>
      </c>
      <c r="Q67" s="29">
        <f t="shared" ref="Q67:Q72" si="26">P67/25</f>
        <v>8</v>
      </c>
      <c r="R67" s="6" t="s">
        <v>31</v>
      </c>
      <c r="S67" s="25" t="s">
        <v>242</v>
      </c>
    </row>
    <row r="68" spans="1:19" ht="15.75" customHeight="1" x14ac:dyDescent="0.15">
      <c r="A68" s="192"/>
      <c r="B68" s="183"/>
      <c r="C68" s="21">
        <v>2</v>
      </c>
      <c r="D68" s="25" t="s">
        <v>243</v>
      </c>
      <c r="E68" s="26" t="s">
        <v>244</v>
      </c>
      <c r="F68" s="26"/>
      <c r="G68" s="43" t="s">
        <v>30</v>
      </c>
      <c r="H68" s="4">
        <v>2</v>
      </c>
      <c r="I68" s="4">
        <v>3</v>
      </c>
      <c r="J68" s="4"/>
      <c r="K68" s="4"/>
      <c r="L68" s="4"/>
      <c r="M68" s="9">
        <v>4</v>
      </c>
      <c r="N68" s="8">
        <f t="shared" si="24"/>
        <v>74</v>
      </c>
      <c r="O68" s="9">
        <v>51</v>
      </c>
      <c r="P68" s="28">
        <f t="shared" si="25"/>
        <v>125</v>
      </c>
      <c r="Q68" s="29">
        <f t="shared" si="26"/>
        <v>5</v>
      </c>
      <c r="R68" s="10" t="s">
        <v>31</v>
      </c>
      <c r="S68" s="25" t="s">
        <v>245</v>
      </c>
    </row>
    <row r="69" spans="1:19" ht="15.75" customHeight="1" x14ac:dyDescent="0.15">
      <c r="A69" s="192"/>
      <c r="B69" s="183"/>
      <c r="C69" s="21">
        <v>3</v>
      </c>
      <c r="D69" s="25" t="s">
        <v>246</v>
      </c>
      <c r="E69" s="26" t="s">
        <v>247</v>
      </c>
      <c r="F69" s="26"/>
      <c r="G69" s="43" t="s">
        <v>30</v>
      </c>
      <c r="H69" s="4">
        <v>2</v>
      </c>
      <c r="I69" s="4">
        <v>3</v>
      </c>
      <c r="J69" s="4"/>
      <c r="K69" s="4"/>
      <c r="L69" s="4"/>
      <c r="M69" s="9">
        <v>4</v>
      </c>
      <c r="N69" s="8">
        <f t="shared" si="24"/>
        <v>74</v>
      </c>
      <c r="O69" s="9">
        <v>51</v>
      </c>
      <c r="P69" s="28">
        <f t="shared" si="25"/>
        <v>125</v>
      </c>
      <c r="Q69" s="29">
        <f t="shared" si="26"/>
        <v>5</v>
      </c>
      <c r="R69" s="10" t="s">
        <v>31</v>
      </c>
      <c r="S69" s="18"/>
    </row>
    <row r="70" spans="1:19" ht="15.75" customHeight="1" x14ac:dyDescent="0.15">
      <c r="A70" s="192"/>
      <c r="B70" s="183"/>
      <c r="C70" s="21">
        <v>4</v>
      </c>
      <c r="D70" s="25" t="s">
        <v>248</v>
      </c>
      <c r="E70" s="26" t="s">
        <v>249</v>
      </c>
      <c r="F70" s="26"/>
      <c r="G70" s="43" t="s">
        <v>30</v>
      </c>
      <c r="H70" s="4">
        <v>3</v>
      </c>
      <c r="I70" s="4"/>
      <c r="J70" s="4"/>
      <c r="K70" s="4"/>
      <c r="L70" s="4"/>
      <c r="M70" s="14">
        <v>2</v>
      </c>
      <c r="N70" s="8">
        <f t="shared" si="24"/>
        <v>44</v>
      </c>
      <c r="O70" s="9">
        <v>56</v>
      </c>
      <c r="P70" s="28">
        <f t="shared" si="25"/>
        <v>100</v>
      </c>
      <c r="Q70" s="29">
        <f t="shared" si="26"/>
        <v>4</v>
      </c>
      <c r="R70" s="10" t="s">
        <v>43</v>
      </c>
      <c r="S70" s="18"/>
    </row>
    <row r="71" spans="1:19" ht="15.75" customHeight="1" x14ac:dyDescent="0.15">
      <c r="A71" s="192"/>
      <c r="B71" s="183"/>
      <c r="C71" s="21">
        <v>5</v>
      </c>
      <c r="D71" s="25" t="s">
        <v>250</v>
      </c>
      <c r="E71" s="26" t="s">
        <v>251</v>
      </c>
      <c r="F71" s="26"/>
      <c r="G71" s="43" t="s">
        <v>30</v>
      </c>
      <c r="H71" s="4">
        <v>3</v>
      </c>
      <c r="I71" s="4"/>
      <c r="J71" s="4"/>
      <c r="K71" s="4"/>
      <c r="L71" s="4"/>
      <c r="M71" s="14">
        <v>2</v>
      </c>
      <c r="N71" s="8">
        <f t="shared" si="24"/>
        <v>44</v>
      </c>
      <c r="O71" s="9">
        <v>56</v>
      </c>
      <c r="P71" s="28">
        <f t="shared" si="25"/>
        <v>100</v>
      </c>
      <c r="Q71" s="29">
        <f t="shared" si="26"/>
        <v>4</v>
      </c>
      <c r="R71" s="10" t="s">
        <v>43</v>
      </c>
      <c r="S71" s="18"/>
    </row>
    <row r="72" spans="1:19" ht="15.75" customHeight="1" x14ac:dyDescent="0.15">
      <c r="A72" s="192"/>
      <c r="B72" s="183"/>
      <c r="C72" s="21">
        <v>6</v>
      </c>
      <c r="D72" s="25" t="s">
        <v>252</v>
      </c>
      <c r="E72" s="26" t="s">
        <v>253</v>
      </c>
      <c r="F72" s="26"/>
      <c r="G72" s="43" t="s">
        <v>30</v>
      </c>
      <c r="H72" s="4">
        <v>2</v>
      </c>
      <c r="I72" s="4"/>
      <c r="J72" s="4"/>
      <c r="K72" s="4"/>
      <c r="L72" s="4">
        <v>2</v>
      </c>
      <c r="M72" s="14">
        <v>2</v>
      </c>
      <c r="N72" s="8">
        <f t="shared" si="24"/>
        <v>58</v>
      </c>
      <c r="O72" s="9">
        <v>42</v>
      </c>
      <c r="P72" s="28">
        <f t="shared" si="25"/>
        <v>100</v>
      </c>
      <c r="Q72" s="29">
        <f t="shared" si="26"/>
        <v>4</v>
      </c>
      <c r="R72" s="10" t="s">
        <v>43</v>
      </c>
      <c r="S72" s="18"/>
    </row>
    <row r="73" spans="1:19" ht="15.75" customHeight="1" x14ac:dyDescent="0.15">
      <c r="A73" s="192"/>
      <c r="B73" s="149"/>
      <c r="C73" s="7"/>
      <c r="D73" s="25"/>
      <c r="E73" s="26"/>
      <c r="F73" s="40"/>
      <c r="G73" s="7"/>
      <c r="H73" s="37">
        <f t="shared" ref="H73:Q73" si="27">SUM(H67:H72)</f>
        <v>16</v>
      </c>
      <c r="I73" s="37">
        <f t="shared" si="27"/>
        <v>10</v>
      </c>
      <c r="J73" s="37">
        <f t="shared" si="27"/>
        <v>0</v>
      </c>
      <c r="K73" s="37">
        <f t="shared" si="27"/>
        <v>0</v>
      </c>
      <c r="L73" s="37">
        <f t="shared" si="27"/>
        <v>2</v>
      </c>
      <c r="M73" s="35">
        <f t="shared" si="27"/>
        <v>18</v>
      </c>
      <c r="N73" s="35">
        <f t="shared" si="27"/>
        <v>410</v>
      </c>
      <c r="O73" s="35">
        <f t="shared" si="27"/>
        <v>340</v>
      </c>
      <c r="P73" s="35">
        <f t="shared" si="27"/>
        <v>750</v>
      </c>
      <c r="Q73" s="36">
        <f t="shared" si="27"/>
        <v>30</v>
      </c>
      <c r="R73" s="37"/>
      <c r="S73" s="38"/>
    </row>
    <row r="74" spans="1:19" ht="15.75" customHeight="1" x14ac:dyDescent="0.15">
      <c r="A74" s="192"/>
      <c r="B74" s="167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/>
      <c r="S74" s="20"/>
    </row>
    <row r="75" spans="1:19" ht="15.75" customHeight="1" x14ac:dyDescent="0.15">
      <c r="A75" s="192"/>
      <c r="B75" s="178" t="s">
        <v>7</v>
      </c>
      <c r="C75" s="178" t="s">
        <v>8</v>
      </c>
      <c r="D75" s="178" t="s">
        <v>154</v>
      </c>
      <c r="E75" s="179" t="s">
        <v>155</v>
      </c>
      <c r="F75" s="180" t="s">
        <v>11</v>
      </c>
      <c r="G75" s="181" t="s">
        <v>12</v>
      </c>
      <c r="H75" s="168" t="s">
        <v>13</v>
      </c>
      <c r="I75" s="156"/>
      <c r="J75" s="156"/>
      <c r="K75" s="156"/>
      <c r="L75" s="157"/>
      <c r="M75" s="169" t="s">
        <v>14</v>
      </c>
      <c r="N75" s="2" t="s">
        <v>15</v>
      </c>
      <c r="O75" s="2" t="s">
        <v>16</v>
      </c>
      <c r="P75" s="2" t="s">
        <v>17</v>
      </c>
      <c r="Q75" s="170" t="s">
        <v>18</v>
      </c>
      <c r="R75" s="171" t="s">
        <v>156</v>
      </c>
      <c r="S75" s="172" t="s">
        <v>157</v>
      </c>
    </row>
    <row r="76" spans="1:19" ht="15.75" customHeight="1" x14ac:dyDescent="0.15">
      <c r="A76" s="192"/>
      <c r="B76" s="149"/>
      <c r="C76" s="149"/>
      <c r="D76" s="149"/>
      <c r="E76" s="149"/>
      <c r="F76" s="149"/>
      <c r="G76" s="149"/>
      <c r="H76" s="1" t="s">
        <v>21</v>
      </c>
      <c r="I76" s="3" t="s">
        <v>22</v>
      </c>
      <c r="J76" s="3"/>
      <c r="K76" s="3" t="s">
        <v>158</v>
      </c>
      <c r="L76" s="3" t="s">
        <v>159</v>
      </c>
      <c r="M76" s="149"/>
      <c r="N76" s="2" t="s">
        <v>27</v>
      </c>
      <c r="O76" s="2" t="s">
        <v>27</v>
      </c>
      <c r="P76" s="2" t="s">
        <v>27</v>
      </c>
      <c r="Q76" s="149"/>
      <c r="R76" s="149"/>
      <c r="S76" s="154"/>
    </row>
    <row r="77" spans="1:19" ht="15.75" customHeight="1" x14ac:dyDescent="0.15">
      <c r="A77" s="192"/>
      <c r="B77" s="182" t="s">
        <v>113</v>
      </c>
      <c r="C77" s="21">
        <v>1</v>
      </c>
      <c r="D77" s="25" t="s">
        <v>252</v>
      </c>
      <c r="E77" s="26" t="s">
        <v>254</v>
      </c>
      <c r="F77" s="26"/>
      <c r="G77" s="43" t="s">
        <v>30</v>
      </c>
      <c r="H77" s="6">
        <v>2</v>
      </c>
      <c r="I77" s="11">
        <v>2</v>
      </c>
      <c r="J77" s="11"/>
      <c r="K77" s="11"/>
      <c r="L77" s="11"/>
      <c r="M77" s="9">
        <v>4</v>
      </c>
      <c r="N77" s="8">
        <f t="shared" ref="N77:N82" si="28">SUM(H77:L77)*14+M77</f>
        <v>60</v>
      </c>
      <c r="O77" s="9">
        <v>40</v>
      </c>
      <c r="P77" s="28">
        <f t="shared" ref="P77:P82" si="29">N77+O77</f>
        <v>100</v>
      </c>
      <c r="Q77" s="29">
        <f t="shared" ref="Q77:Q82" si="30">P77/25</f>
        <v>4</v>
      </c>
      <c r="R77" s="6" t="s">
        <v>31</v>
      </c>
      <c r="S77" s="18"/>
    </row>
    <row r="78" spans="1:19" ht="15.75" customHeight="1" x14ac:dyDescent="0.15">
      <c r="A78" s="192"/>
      <c r="B78" s="183"/>
      <c r="C78" s="21">
        <v>2</v>
      </c>
      <c r="D78" s="25" t="s">
        <v>255</v>
      </c>
      <c r="E78" s="26" t="s">
        <v>256</v>
      </c>
      <c r="F78" s="26"/>
      <c r="G78" s="43" t="s">
        <v>30</v>
      </c>
      <c r="H78" s="4">
        <v>3</v>
      </c>
      <c r="I78" s="4"/>
      <c r="J78" s="4"/>
      <c r="K78" s="4"/>
      <c r="L78" s="4"/>
      <c r="M78" s="14">
        <v>2</v>
      </c>
      <c r="N78" s="8">
        <f t="shared" si="28"/>
        <v>44</v>
      </c>
      <c r="O78" s="9">
        <v>56</v>
      </c>
      <c r="P78" s="28">
        <f t="shared" si="29"/>
        <v>100</v>
      </c>
      <c r="Q78" s="29">
        <f t="shared" si="30"/>
        <v>4</v>
      </c>
      <c r="R78" s="10" t="s">
        <v>31</v>
      </c>
      <c r="S78" s="19"/>
    </row>
    <row r="79" spans="1:19" ht="15.75" customHeight="1" x14ac:dyDescent="0.15">
      <c r="A79" s="192"/>
      <c r="B79" s="183"/>
      <c r="C79" s="21">
        <v>3</v>
      </c>
      <c r="D79" s="25" t="s">
        <v>257</v>
      </c>
      <c r="E79" s="26" t="s">
        <v>258</v>
      </c>
      <c r="F79" s="26"/>
      <c r="G79" s="43" t="s">
        <v>30</v>
      </c>
      <c r="H79" s="4">
        <v>3</v>
      </c>
      <c r="I79" s="4"/>
      <c r="J79" s="4"/>
      <c r="K79" s="4"/>
      <c r="L79" s="4"/>
      <c r="M79" s="14">
        <v>2</v>
      </c>
      <c r="N79" s="8">
        <f t="shared" si="28"/>
        <v>44</v>
      </c>
      <c r="O79" s="9">
        <v>56</v>
      </c>
      <c r="P79" s="28">
        <f t="shared" si="29"/>
        <v>100</v>
      </c>
      <c r="Q79" s="29">
        <f t="shared" si="30"/>
        <v>4</v>
      </c>
      <c r="R79" s="10" t="s">
        <v>31</v>
      </c>
      <c r="S79" s="18"/>
    </row>
    <row r="80" spans="1:19" ht="15.75" customHeight="1" x14ac:dyDescent="0.15">
      <c r="A80" s="192"/>
      <c r="B80" s="183"/>
      <c r="C80" s="21">
        <v>4</v>
      </c>
      <c r="D80" s="25" t="s">
        <v>259</v>
      </c>
      <c r="E80" s="26" t="s">
        <v>260</v>
      </c>
      <c r="F80" s="26"/>
      <c r="G80" s="43" t="s">
        <v>30</v>
      </c>
      <c r="H80" s="4">
        <v>2</v>
      </c>
      <c r="I80" s="4">
        <v>3</v>
      </c>
      <c r="J80" s="4"/>
      <c r="K80" s="4"/>
      <c r="L80" s="4"/>
      <c r="M80" s="14">
        <v>4</v>
      </c>
      <c r="N80" s="8">
        <f t="shared" si="28"/>
        <v>74</v>
      </c>
      <c r="O80" s="9">
        <v>51</v>
      </c>
      <c r="P80" s="28">
        <f t="shared" si="29"/>
        <v>125</v>
      </c>
      <c r="Q80" s="29">
        <f t="shared" si="30"/>
        <v>5</v>
      </c>
      <c r="R80" s="10" t="s">
        <v>43</v>
      </c>
      <c r="S80" s="18"/>
    </row>
    <row r="81" spans="1:19" ht="15.75" customHeight="1" x14ac:dyDescent="0.15">
      <c r="A81" s="192"/>
      <c r="B81" s="183"/>
      <c r="C81" s="31">
        <v>5</v>
      </c>
      <c r="D81" s="25" t="s">
        <v>261</v>
      </c>
      <c r="E81" s="26" t="s">
        <v>262</v>
      </c>
      <c r="F81" s="26"/>
      <c r="G81" s="43" t="s">
        <v>30</v>
      </c>
      <c r="H81" s="4">
        <v>2</v>
      </c>
      <c r="I81" s="4">
        <v>3</v>
      </c>
      <c r="J81" s="4"/>
      <c r="K81" s="4"/>
      <c r="L81" s="4"/>
      <c r="M81" s="14">
        <v>4</v>
      </c>
      <c r="N81" s="8">
        <f t="shared" si="28"/>
        <v>74</v>
      </c>
      <c r="O81" s="9">
        <v>51</v>
      </c>
      <c r="P81" s="28">
        <f t="shared" si="29"/>
        <v>125</v>
      </c>
      <c r="Q81" s="29">
        <f t="shared" si="30"/>
        <v>5</v>
      </c>
      <c r="R81" s="10" t="s">
        <v>43</v>
      </c>
      <c r="S81" s="18"/>
    </row>
    <row r="82" spans="1:19" ht="15.75" customHeight="1" x14ac:dyDescent="0.15">
      <c r="A82" s="192"/>
      <c r="B82" s="183"/>
      <c r="C82" s="4">
        <v>6</v>
      </c>
      <c r="D82" s="25" t="s">
        <v>263</v>
      </c>
      <c r="E82" s="26" t="s">
        <v>264</v>
      </c>
      <c r="F82" s="26"/>
      <c r="G82" s="43" t="s">
        <v>30</v>
      </c>
      <c r="H82" s="18">
        <v>4</v>
      </c>
      <c r="I82" s="18">
        <v>4</v>
      </c>
      <c r="J82" s="18"/>
      <c r="K82" s="18"/>
      <c r="L82" s="18"/>
      <c r="M82" s="14">
        <v>4</v>
      </c>
      <c r="N82" s="8">
        <f t="shared" si="28"/>
        <v>116</v>
      </c>
      <c r="O82" s="9">
        <v>84</v>
      </c>
      <c r="P82" s="28">
        <f t="shared" si="29"/>
        <v>200</v>
      </c>
      <c r="Q82" s="29">
        <f t="shared" si="30"/>
        <v>8</v>
      </c>
      <c r="R82" s="10" t="s">
        <v>31</v>
      </c>
      <c r="S82" s="18"/>
    </row>
    <row r="83" spans="1:19" ht="15.75" customHeight="1" x14ac:dyDescent="0.15">
      <c r="A83" s="152"/>
      <c r="B83" s="149"/>
      <c r="C83" s="20"/>
      <c r="D83" s="20"/>
      <c r="E83" s="20"/>
      <c r="F83" s="20"/>
      <c r="G83" s="7"/>
      <c r="H83" s="37">
        <f t="shared" ref="H83:Q83" si="31">SUM(H77:H82)</f>
        <v>16</v>
      </c>
      <c r="I83" s="37">
        <f t="shared" si="31"/>
        <v>12</v>
      </c>
      <c r="J83" s="37">
        <f t="shared" si="31"/>
        <v>0</v>
      </c>
      <c r="K83" s="37">
        <f t="shared" si="31"/>
        <v>0</v>
      </c>
      <c r="L83" s="37">
        <f t="shared" si="31"/>
        <v>0</v>
      </c>
      <c r="M83" s="35">
        <f t="shared" si="31"/>
        <v>20</v>
      </c>
      <c r="N83" s="35">
        <f t="shared" si="31"/>
        <v>412</v>
      </c>
      <c r="O83" s="35">
        <f t="shared" si="31"/>
        <v>338</v>
      </c>
      <c r="P83" s="35">
        <f t="shared" si="31"/>
        <v>750</v>
      </c>
      <c r="Q83" s="36">
        <f t="shared" si="31"/>
        <v>30</v>
      </c>
      <c r="R83" s="45"/>
      <c r="S83" s="38"/>
    </row>
    <row r="84" spans="1:19" ht="15.75" customHeight="1" x14ac:dyDescent="0.15">
      <c r="A84" s="46"/>
      <c r="B84" s="17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7"/>
    </row>
    <row r="85" spans="1:19" ht="15.75" customHeight="1" x14ac:dyDescent="0.15">
      <c r="A85" s="190" t="s">
        <v>6</v>
      </c>
      <c r="B85" s="178" t="s">
        <v>7</v>
      </c>
      <c r="C85" s="178" t="s">
        <v>8</v>
      </c>
      <c r="D85" s="178" t="s">
        <v>154</v>
      </c>
      <c r="E85" s="179" t="s">
        <v>155</v>
      </c>
      <c r="F85" s="180" t="s">
        <v>11</v>
      </c>
      <c r="G85" s="181" t="s">
        <v>12</v>
      </c>
      <c r="H85" s="168" t="s">
        <v>13</v>
      </c>
      <c r="I85" s="156"/>
      <c r="J85" s="156"/>
      <c r="K85" s="156"/>
      <c r="L85" s="157"/>
      <c r="M85" s="169" t="s">
        <v>14</v>
      </c>
      <c r="N85" s="2" t="s">
        <v>15</v>
      </c>
      <c r="O85" s="2" t="s">
        <v>16</v>
      </c>
      <c r="P85" s="2" t="s">
        <v>17</v>
      </c>
      <c r="Q85" s="170" t="s">
        <v>18</v>
      </c>
      <c r="R85" s="171" t="s">
        <v>156</v>
      </c>
      <c r="S85" s="172" t="s">
        <v>157</v>
      </c>
    </row>
    <row r="86" spans="1:19" ht="15.75" customHeight="1" x14ac:dyDescent="0.15">
      <c r="A86" s="152"/>
      <c r="B86" s="149"/>
      <c r="C86" s="149"/>
      <c r="D86" s="149"/>
      <c r="E86" s="149"/>
      <c r="F86" s="149"/>
      <c r="G86" s="149"/>
      <c r="H86" s="1" t="s">
        <v>21</v>
      </c>
      <c r="I86" s="3" t="s">
        <v>22</v>
      </c>
      <c r="J86" s="3" t="s">
        <v>23</v>
      </c>
      <c r="K86" s="3" t="s">
        <v>158</v>
      </c>
      <c r="L86" s="3" t="s">
        <v>159</v>
      </c>
      <c r="M86" s="149"/>
      <c r="N86" s="2" t="s">
        <v>27</v>
      </c>
      <c r="O86" s="2" t="s">
        <v>27</v>
      </c>
      <c r="P86" s="2" t="s">
        <v>27</v>
      </c>
      <c r="Q86" s="149"/>
      <c r="R86" s="149"/>
      <c r="S86" s="154"/>
    </row>
    <row r="87" spans="1:19" ht="15.75" customHeight="1" x14ac:dyDescent="0.15">
      <c r="A87" s="191" t="s">
        <v>265</v>
      </c>
      <c r="B87" s="182" t="s">
        <v>266</v>
      </c>
      <c r="C87" s="21">
        <v>1</v>
      </c>
      <c r="D87" s="25" t="s">
        <v>263</v>
      </c>
      <c r="E87" s="26" t="s">
        <v>267</v>
      </c>
      <c r="F87" s="26"/>
      <c r="G87" s="43" t="s">
        <v>30</v>
      </c>
      <c r="H87" s="4">
        <v>4</v>
      </c>
      <c r="I87" s="14"/>
      <c r="J87" s="4"/>
      <c r="K87" s="4"/>
      <c r="L87" s="14"/>
      <c r="M87" s="14">
        <v>2</v>
      </c>
      <c r="N87" s="8">
        <f t="shared" ref="N87:N91" si="32">SUM(H87:L87)*14+M87</f>
        <v>58</v>
      </c>
      <c r="O87" s="9">
        <v>67</v>
      </c>
      <c r="P87" s="28">
        <f t="shared" ref="P87:P91" si="33">N87+O87</f>
        <v>125</v>
      </c>
      <c r="Q87" s="29">
        <f t="shared" ref="Q87:Q91" si="34">P87/25</f>
        <v>5</v>
      </c>
      <c r="R87" s="33" t="s">
        <v>31</v>
      </c>
      <c r="S87" s="18"/>
    </row>
    <row r="88" spans="1:19" ht="15.75" customHeight="1" x14ac:dyDescent="0.15">
      <c r="A88" s="192"/>
      <c r="B88" s="183"/>
      <c r="C88" s="21">
        <v>2</v>
      </c>
      <c r="D88" s="25" t="s">
        <v>268</v>
      </c>
      <c r="E88" s="26" t="s">
        <v>269</v>
      </c>
      <c r="F88" s="26"/>
      <c r="G88" s="43" t="s">
        <v>30</v>
      </c>
      <c r="H88" s="4">
        <v>4</v>
      </c>
      <c r="I88" s="4"/>
      <c r="J88" s="4"/>
      <c r="K88" s="4"/>
      <c r="L88" s="4">
        <v>3</v>
      </c>
      <c r="M88" s="14">
        <v>4</v>
      </c>
      <c r="N88" s="8">
        <f t="shared" si="32"/>
        <v>102</v>
      </c>
      <c r="O88" s="9">
        <v>23</v>
      </c>
      <c r="P88" s="28">
        <f t="shared" si="33"/>
        <v>125</v>
      </c>
      <c r="Q88" s="29">
        <f t="shared" si="34"/>
        <v>5</v>
      </c>
      <c r="R88" s="33" t="s">
        <v>31</v>
      </c>
      <c r="S88" s="18"/>
    </row>
    <row r="89" spans="1:19" ht="15.75" customHeight="1" x14ac:dyDescent="0.15">
      <c r="A89" s="192"/>
      <c r="B89" s="183"/>
      <c r="C89" s="21">
        <v>3</v>
      </c>
      <c r="D89" s="25" t="s">
        <v>270</v>
      </c>
      <c r="E89" s="26" t="s">
        <v>271</v>
      </c>
      <c r="F89" s="26"/>
      <c r="G89" s="43" t="s">
        <v>30</v>
      </c>
      <c r="H89" s="4">
        <v>4</v>
      </c>
      <c r="I89" s="4"/>
      <c r="J89" s="4"/>
      <c r="K89" s="4"/>
      <c r="L89" s="4"/>
      <c r="M89" s="14">
        <v>2</v>
      </c>
      <c r="N89" s="8">
        <f t="shared" si="32"/>
        <v>58</v>
      </c>
      <c r="O89" s="9">
        <v>67</v>
      </c>
      <c r="P89" s="28">
        <f t="shared" si="33"/>
        <v>125</v>
      </c>
      <c r="Q89" s="29">
        <f t="shared" si="34"/>
        <v>5</v>
      </c>
      <c r="R89" s="33" t="s">
        <v>31</v>
      </c>
      <c r="S89" s="18"/>
    </row>
    <row r="90" spans="1:19" ht="15.75" customHeight="1" x14ac:dyDescent="0.15">
      <c r="A90" s="192"/>
      <c r="B90" s="183"/>
      <c r="C90" s="21">
        <v>4</v>
      </c>
      <c r="D90" s="25" t="s">
        <v>272</v>
      </c>
      <c r="E90" s="26" t="s">
        <v>273</v>
      </c>
      <c r="F90" s="26"/>
      <c r="G90" s="43" t="s">
        <v>30</v>
      </c>
      <c r="H90" s="4">
        <v>3</v>
      </c>
      <c r="I90" s="4"/>
      <c r="J90" s="4"/>
      <c r="K90" s="4"/>
      <c r="L90" s="4">
        <v>2</v>
      </c>
      <c r="M90" s="14">
        <v>4</v>
      </c>
      <c r="N90" s="8">
        <f t="shared" si="32"/>
        <v>74</v>
      </c>
      <c r="O90" s="9">
        <v>26</v>
      </c>
      <c r="P90" s="28">
        <f t="shared" si="33"/>
        <v>100</v>
      </c>
      <c r="Q90" s="29">
        <f t="shared" si="34"/>
        <v>4</v>
      </c>
      <c r="R90" s="33" t="s">
        <v>43</v>
      </c>
      <c r="S90" s="18"/>
    </row>
    <row r="91" spans="1:19" ht="15.75" customHeight="1" x14ac:dyDescent="0.15">
      <c r="A91" s="192"/>
      <c r="B91" s="183"/>
      <c r="C91" s="177">
        <v>5</v>
      </c>
      <c r="D91" s="25" t="s">
        <v>274</v>
      </c>
      <c r="E91" s="23" t="s">
        <v>275</v>
      </c>
      <c r="F91" s="23"/>
      <c r="G91" s="186" t="s">
        <v>30</v>
      </c>
      <c r="H91" s="177">
        <v>2</v>
      </c>
      <c r="I91" s="177">
        <v>2</v>
      </c>
      <c r="J91" s="4"/>
      <c r="K91" s="177"/>
      <c r="L91" s="177"/>
      <c r="M91" s="189">
        <v>2</v>
      </c>
      <c r="N91" s="187">
        <f t="shared" si="32"/>
        <v>58</v>
      </c>
      <c r="O91" s="188">
        <v>67</v>
      </c>
      <c r="P91" s="148">
        <f t="shared" si="33"/>
        <v>125</v>
      </c>
      <c r="Q91" s="150">
        <f t="shared" si="34"/>
        <v>5</v>
      </c>
      <c r="R91" s="151" t="s">
        <v>76</v>
      </c>
      <c r="S91" s="4"/>
    </row>
    <row r="92" spans="1:19" ht="15.75" customHeight="1" x14ac:dyDescent="0.15">
      <c r="A92" s="192"/>
      <c r="B92" s="183"/>
      <c r="C92" s="149"/>
      <c r="D92" s="25" t="s">
        <v>276</v>
      </c>
      <c r="E92" s="26" t="s">
        <v>277</v>
      </c>
      <c r="F92" s="26"/>
      <c r="G92" s="152"/>
      <c r="H92" s="149"/>
      <c r="I92" s="149"/>
      <c r="J92" s="4"/>
      <c r="K92" s="149"/>
      <c r="L92" s="149"/>
      <c r="M92" s="165"/>
      <c r="N92" s="149"/>
      <c r="O92" s="165"/>
      <c r="P92" s="149"/>
      <c r="Q92" s="149"/>
      <c r="R92" s="152"/>
      <c r="S92" s="4"/>
    </row>
    <row r="93" spans="1:19" ht="15.75" customHeight="1" x14ac:dyDescent="0.15">
      <c r="A93" s="192"/>
      <c r="B93" s="183"/>
      <c r="C93" s="4">
        <v>6</v>
      </c>
      <c r="D93" s="25" t="s">
        <v>278</v>
      </c>
      <c r="E93" s="26" t="s">
        <v>279</v>
      </c>
      <c r="F93" s="26"/>
      <c r="G93" s="43" t="s">
        <v>30</v>
      </c>
      <c r="H93" s="4"/>
      <c r="I93" s="4"/>
      <c r="J93" s="4"/>
      <c r="K93" s="4">
        <v>2</v>
      </c>
      <c r="L93" s="4"/>
      <c r="M93" s="14">
        <v>2</v>
      </c>
      <c r="N93" s="8">
        <f>SUM(H93:L93)*14+M93</f>
        <v>30</v>
      </c>
      <c r="O93" s="9">
        <v>120</v>
      </c>
      <c r="P93" s="28">
        <f>N93+O93</f>
        <v>150</v>
      </c>
      <c r="Q93" s="29">
        <f>P93/25</f>
        <v>6</v>
      </c>
      <c r="R93" s="33" t="s">
        <v>31</v>
      </c>
      <c r="S93" s="4"/>
    </row>
    <row r="94" spans="1:19" ht="15.75" customHeight="1" x14ac:dyDescent="0.15">
      <c r="A94" s="192"/>
      <c r="B94" s="149"/>
      <c r="C94" s="7"/>
      <c r="D94" s="20"/>
      <c r="E94" s="20"/>
      <c r="F94" s="20"/>
      <c r="G94" s="7"/>
      <c r="H94" s="37">
        <f t="shared" ref="H94:Q94" si="35">SUM(H87:H93)</f>
        <v>17</v>
      </c>
      <c r="I94" s="37">
        <f t="shared" si="35"/>
        <v>2</v>
      </c>
      <c r="J94" s="37">
        <f t="shared" si="35"/>
        <v>0</v>
      </c>
      <c r="K94" s="37">
        <f t="shared" si="35"/>
        <v>2</v>
      </c>
      <c r="L94" s="37">
        <f t="shared" si="35"/>
        <v>5</v>
      </c>
      <c r="M94" s="35">
        <f t="shared" si="35"/>
        <v>16</v>
      </c>
      <c r="N94" s="35">
        <f t="shared" si="35"/>
        <v>380</v>
      </c>
      <c r="O94" s="35">
        <f t="shared" si="35"/>
        <v>370</v>
      </c>
      <c r="P94" s="35">
        <f t="shared" si="35"/>
        <v>750</v>
      </c>
      <c r="Q94" s="36">
        <f t="shared" si="35"/>
        <v>30</v>
      </c>
      <c r="R94" s="37"/>
      <c r="S94" s="38"/>
    </row>
    <row r="95" spans="1:19" ht="15.75" customHeight="1" x14ac:dyDescent="0.15">
      <c r="A95" s="192"/>
      <c r="B95" s="173" t="s">
        <v>278</v>
      </c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5"/>
      <c r="S95" s="20"/>
    </row>
    <row r="96" spans="1:19" ht="15.75" customHeight="1" x14ac:dyDescent="0.15">
      <c r="A96" s="192"/>
      <c r="B96" s="178" t="s">
        <v>7</v>
      </c>
      <c r="C96" s="178" t="s">
        <v>8</v>
      </c>
      <c r="D96" s="178" t="s">
        <v>154</v>
      </c>
      <c r="E96" s="179" t="s">
        <v>155</v>
      </c>
      <c r="F96" s="180" t="s">
        <v>11</v>
      </c>
      <c r="G96" s="181" t="s">
        <v>12</v>
      </c>
      <c r="H96" s="168" t="s">
        <v>13</v>
      </c>
      <c r="I96" s="156"/>
      <c r="J96" s="156"/>
      <c r="K96" s="156"/>
      <c r="L96" s="157"/>
      <c r="M96" s="169" t="s">
        <v>14</v>
      </c>
      <c r="N96" s="2" t="s">
        <v>15</v>
      </c>
      <c r="O96" s="2" t="s">
        <v>16</v>
      </c>
      <c r="P96" s="2" t="s">
        <v>17</v>
      </c>
      <c r="Q96" s="170" t="s">
        <v>18</v>
      </c>
      <c r="R96" s="171" t="s">
        <v>156</v>
      </c>
      <c r="S96" s="172" t="s">
        <v>157</v>
      </c>
    </row>
    <row r="97" spans="1:19" ht="15.75" customHeight="1" x14ac:dyDescent="0.15">
      <c r="A97" s="192"/>
      <c r="B97" s="149"/>
      <c r="C97" s="149"/>
      <c r="D97" s="149"/>
      <c r="E97" s="149"/>
      <c r="F97" s="149"/>
      <c r="G97" s="149"/>
      <c r="H97" s="1" t="s">
        <v>21</v>
      </c>
      <c r="I97" s="3" t="s">
        <v>22</v>
      </c>
      <c r="J97" s="3" t="s">
        <v>23</v>
      </c>
      <c r="K97" s="3" t="s">
        <v>158</v>
      </c>
      <c r="L97" s="3" t="s">
        <v>159</v>
      </c>
      <c r="M97" s="149"/>
      <c r="N97" s="2" t="s">
        <v>27</v>
      </c>
      <c r="O97" s="2" t="s">
        <v>27</v>
      </c>
      <c r="P97" s="2" t="s">
        <v>27</v>
      </c>
      <c r="Q97" s="149"/>
      <c r="R97" s="149"/>
      <c r="S97" s="154"/>
    </row>
    <row r="98" spans="1:19" ht="15.75" customHeight="1" x14ac:dyDescent="0.15">
      <c r="A98" s="192"/>
      <c r="B98" s="182" t="s">
        <v>280</v>
      </c>
      <c r="C98" s="21">
        <v>1</v>
      </c>
      <c r="D98" s="25" t="s">
        <v>278</v>
      </c>
      <c r="E98" s="26" t="s">
        <v>281</v>
      </c>
      <c r="F98" s="26"/>
      <c r="G98" s="43" t="s">
        <v>30</v>
      </c>
      <c r="H98" s="6">
        <v>3</v>
      </c>
      <c r="I98" s="9"/>
      <c r="J98" s="11"/>
      <c r="K98" s="11"/>
      <c r="L98" s="9">
        <v>3</v>
      </c>
      <c r="M98" s="9">
        <v>4</v>
      </c>
      <c r="N98" s="8">
        <f t="shared" ref="N98:N102" si="36">SUM(H98:L98)*14+M98</f>
        <v>88</v>
      </c>
      <c r="O98" s="9">
        <v>62</v>
      </c>
      <c r="P98" s="28">
        <f t="shared" ref="P98:P102" si="37">N98+O98</f>
        <v>150</v>
      </c>
      <c r="Q98" s="29">
        <f t="shared" ref="Q98:Q102" si="38">P98/25</f>
        <v>6</v>
      </c>
      <c r="R98" s="25" t="s">
        <v>31</v>
      </c>
      <c r="S98" s="18"/>
    </row>
    <row r="99" spans="1:19" ht="15.75" customHeight="1" x14ac:dyDescent="0.15">
      <c r="A99" s="192"/>
      <c r="B99" s="183"/>
      <c r="C99" s="21">
        <v>2</v>
      </c>
      <c r="D99" s="25" t="s">
        <v>282</v>
      </c>
      <c r="E99" s="26" t="s">
        <v>283</v>
      </c>
      <c r="F99" s="26"/>
      <c r="G99" s="43" t="s">
        <v>30</v>
      </c>
      <c r="H99" s="4">
        <v>3</v>
      </c>
      <c r="I99" s="14"/>
      <c r="J99" s="4"/>
      <c r="K99" s="4"/>
      <c r="L99" s="14"/>
      <c r="M99" s="14">
        <v>2</v>
      </c>
      <c r="N99" s="8">
        <f t="shared" si="36"/>
        <v>44</v>
      </c>
      <c r="O99" s="9">
        <v>56</v>
      </c>
      <c r="P99" s="28">
        <f t="shared" si="37"/>
        <v>100</v>
      </c>
      <c r="Q99" s="29">
        <f t="shared" si="38"/>
        <v>4</v>
      </c>
      <c r="R99" s="33" t="s">
        <v>31</v>
      </c>
      <c r="S99" s="18"/>
    </row>
    <row r="100" spans="1:19" ht="15.75" customHeight="1" x14ac:dyDescent="0.15">
      <c r="A100" s="192"/>
      <c r="B100" s="183"/>
      <c r="C100" s="21">
        <v>3</v>
      </c>
      <c r="D100" s="25" t="s">
        <v>284</v>
      </c>
      <c r="E100" s="26" t="s">
        <v>285</v>
      </c>
      <c r="F100" s="26"/>
      <c r="G100" s="43" t="s">
        <v>30</v>
      </c>
      <c r="H100" s="4">
        <v>3</v>
      </c>
      <c r="I100" s="4"/>
      <c r="J100" s="4"/>
      <c r="K100" s="4"/>
      <c r="L100" s="4">
        <v>3</v>
      </c>
      <c r="M100" s="14">
        <v>4</v>
      </c>
      <c r="N100" s="8">
        <f t="shared" si="36"/>
        <v>88</v>
      </c>
      <c r="O100" s="9">
        <v>62</v>
      </c>
      <c r="P100" s="28">
        <f t="shared" si="37"/>
        <v>150</v>
      </c>
      <c r="Q100" s="29">
        <f t="shared" si="38"/>
        <v>6</v>
      </c>
      <c r="R100" s="33" t="s">
        <v>31</v>
      </c>
      <c r="S100" s="18"/>
    </row>
    <row r="101" spans="1:19" ht="15.75" customHeight="1" x14ac:dyDescent="0.15">
      <c r="A101" s="192"/>
      <c r="B101" s="183"/>
      <c r="C101" s="4">
        <v>4</v>
      </c>
      <c r="D101" s="25" t="s">
        <v>286</v>
      </c>
      <c r="E101" s="26" t="s">
        <v>287</v>
      </c>
      <c r="F101" s="26"/>
      <c r="G101" s="43" t="s">
        <v>30</v>
      </c>
      <c r="H101" s="4">
        <v>3</v>
      </c>
      <c r="I101" s="4"/>
      <c r="J101" s="4"/>
      <c r="K101" s="4"/>
      <c r="L101" s="4"/>
      <c r="M101" s="14">
        <v>2</v>
      </c>
      <c r="N101" s="8">
        <f t="shared" si="36"/>
        <v>44</v>
      </c>
      <c r="O101" s="9">
        <v>56</v>
      </c>
      <c r="P101" s="28">
        <f t="shared" si="37"/>
        <v>100</v>
      </c>
      <c r="Q101" s="29">
        <f t="shared" si="38"/>
        <v>4</v>
      </c>
      <c r="R101" s="33" t="s">
        <v>43</v>
      </c>
      <c r="S101" s="18"/>
    </row>
    <row r="102" spans="1:19" ht="15.75" customHeight="1" x14ac:dyDescent="0.15">
      <c r="A102" s="192"/>
      <c r="B102" s="183"/>
      <c r="C102" s="177">
        <v>5</v>
      </c>
      <c r="D102" s="25" t="s">
        <v>288</v>
      </c>
      <c r="E102" s="26" t="s">
        <v>289</v>
      </c>
      <c r="F102" s="26"/>
      <c r="G102" s="186" t="s">
        <v>30</v>
      </c>
      <c r="H102" s="177">
        <v>2</v>
      </c>
      <c r="I102" s="177">
        <v>2</v>
      </c>
      <c r="J102" s="4"/>
      <c r="K102" s="177"/>
      <c r="L102" s="177"/>
      <c r="M102" s="189">
        <v>4</v>
      </c>
      <c r="N102" s="187">
        <f t="shared" si="36"/>
        <v>60</v>
      </c>
      <c r="O102" s="188">
        <v>40</v>
      </c>
      <c r="P102" s="148">
        <f t="shared" si="37"/>
        <v>100</v>
      </c>
      <c r="Q102" s="150">
        <f t="shared" si="38"/>
        <v>4</v>
      </c>
      <c r="R102" s="151" t="s">
        <v>76</v>
      </c>
      <c r="S102" s="153"/>
    </row>
    <row r="103" spans="1:19" ht="15.75" customHeight="1" x14ac:dyDescent="0.15">
      <c r="A103" s="192"/>
      <c r="B103" s="183"/>
      <c r="C103" s="149"/>
      <c r="D103" s="25" t="s">
        <v>290</v>
      </c>
      <c r="E103" s="26" t="s">
        <v>291</v>
      </c>
      <c r="F103" s="26"/>
      <c r="G103" s="152"/>
      <c r="H103" s="149"/>
      <c r="I103" s="149"/>
      <c r="J103" s="4"/>
      <c r="K103" s="149"/>
      <c r="L103" s="149"/>
      <c r="M103" s="165"/>
      <c r="N103" s="149"/>
      <c r="O103" s="165"/>
      <c r="P103" s="149"/>
      <c r="Q103" s="149"/>
      <c r="R103" s="152"/>
      <c r="S103" s="154"/>
    </row>
    <row r="104" spans="1:19" ht="15.75" customHeight="1" x14ac:dyDescent="0.15">
      <c r="A104" s="192"/>
      <c r="B104" s="183"/>
      <c r="C104" s="4">
        <v>6</v>
      </c>
      <c r="D104" s="25" t="s">
        <v>278</v>
      </c>
      <c r="E104" s="26" t="s">
        <v>279</v>
      </c>
      <c r="F104" s="26"/>
      <c r="G104" s="43" t="s">
        <v>30</v>
      </c>
      <c r="H104" s="4"/>
      <c r="I104" s="4"/>
      <c r="J104" s="4"/>
      <c r="K104" s="4">
        <v>2</v>
      </c>
      <c r="L104" s="4"/>
      <c r="M104" s="14">
        <v>2</v>
      </c>
      <c r="N104" s="8">
        <f>SUM(H104:L104)*14+M104</f>
        <v>30</v>
      </c>
      <c r="O104" s="9">
        <v>120</v>
      </c>
      <c r="P104" s="28">
        <f>N104+O104</f>
        <v>150</v>
      </c>
      <c r="Q104" s="29">
        <f>P104/25</f>
        <v>6</v>
      </c>
      <c r="R104" s="33" t="s">
        <v>31</v>
      </c>
      <c r="S104" s="18"/>
    </row>
    <row r="105" spans="1:19" ht="15.75" customHeight="1" x14ac:dyDescent="0.15">
      <c r="A105" s="152"/>
      <c r="B105" s="149"/>
      <c r="C105" s="7"/>
      <c r="D105" s="25"/>
      <c r="E105" s="26"/>
      <c r="F105" s="47"/>
      <c r="G105" s="48"/>
      <c r="H105" s="49">
        <f t="shared" ref="H105:Q105" si="39">SUM(H98:H104)</f>
        <v>14</v>
      </c>
      <c r="I105" s="49">
        <f t="shared" si="39"/>
        <v>2</v>
      </c>
      <c r="J105" s="49">
        <f t="shared" si="39"/>
        <v>0</v>
      </c>
      <c r="K105" s="49">
        <f t="shared" si="39"/>
        <v>2</v>
      </c>
      <c r="L105" s="49">
        <f t="shared" si="39"/>
        <v>6</v>
      </c>
      <c r="M105" s="50">
        <f t="shared" si="39"/>
        <v>18</v>
      </c>
      <c r="N105" s="50">
        <f t="shared" si="39"/>
        <v>354</v>
      </c>
      <c r="O105" s="50">
        <f t="shared" si="39"/>
        <v>396</v>
      </c>
      <c r="P105" s="50">
        <f t="shared" si="39"/>
        <v>750</v>
      </c>
      <c r="Q105" s="51">
        <f t="shared" si="39"/>
        <v>30</v>
      </c>
      <c r="R105" s="37"/>
      <c r="S105" s="38"/>
    </row>
    <row r="106" spans="1:19" ht="15.75" customHeight="1" x14ac:dyDescent="0.15">
      <c r="A106" s="52"/>
      <c r="B106" s="21"/>
      <c r="C106" s="21"/>
      <c r="D106" s="21"/>
      <c r="E106" s="21"/>
      <c r="F106" s="31"/>
      <c r="G106" s="53" t="s">
        <v>48</v>
      </c>
      <c r="H106" s="54">
        <f t="shared" ref="H106:I106" si="40">SUM(H13,H23,H33,H43,H53,H63,H73,H83,H94,H105)</f>
        <v>154</v>
      </c>
      <c r="I106" s="54">
        <f t="shared" si="40"/>
        <v>96</v>
      </c>
      <c r="J106" s="54"/>
      <c r="K106" s="54">
        <f t="shared" ref="K106:Q106" si="41">SUM(K13,K23,K33,K43,K53,K63,K73,K83,K94,K105)</f>
        <v>18</v>
      </c>
      <c r="L106" s="54">
        <f t="shared" si="41"/>
        <v>13</v>
      </c>
      <c r="M106" s="54">
        <f t="shared" si="41"/>
        <v>184</v>
      </c>
      <c r="N106" s="54">
        <f t="shared" si="41"/>
        <v>4118</v>
      </c>
      <c r="O106" s="54">
        <f t="shared" si="41"/>
        <v>3382</v>
      </c>
      <c r="P106" s="54">
        <f t="shared" si="41"/>
        <v>7500</v>
      </c>
      <c r="Q106" s="55">
        <f t="shared" si="41"/>
        <v>300</v>
      </c>
      <c r="R106" s="21"/>
      <c r="S106" s="56"/>
    </row>
    <row r="107" spans="1:19" ht="15.75" customHeight="1" x14ac:dyDescent="0.15">
      <c r="A107" s="155" t="s">
        <v>292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7"/>
    </row>
    <row r="108" spans="1:19" ht="15.75" customHeight="1" x14ac:dyDescent="0.15">
      <c r="A108" s="193" t="s">
        <v>156</v>
      </c>
      <c r="B108" s="160"/>
      <c r="C108" s="57" t="s">
        <v>40</v>
      </c>
      <c r="D108" s="198" t="s">
        <v>130</v>
      </c>
      <c r="E108" s="175"/>
      <c r="F108" s="26"/>
      <c r="G108" s="58" t="s">
        <v>293</v>
      </c>
      <c r="H108" s="158" t="s">
        <v>294</v>
      </c>
      <c r="I108" s="159"/>
      <c r="J108" s="159"/>
      <c r="K108" s="160"/>
      <c r="L108" s="185" t="s">
        <v>295</v>
      </c>
      <c r="M108" s="174"/>
      <c r="N108" s="174"/>
      <c r="O108" s="174"/>
      <c r="P108" s="174"/>
      <c r="Q108" s="175"/>
      <c r="R108" s="22" t="s">
        <v>8</v>
      </c>
      <c r="S108" s="22" t="s">
        <v>296</v>
      </c>
    </row>
    <row r="109" spans="1:19" ht="15.75" customHeight="1" x14ac:dyDescent="0.15">
      <c r="A109" s="194"/>
      <c r="B109" s="162"/>
      <c r="C109" s="21" t="s">
        <v>31</v>
      </c>
      <c r="D109" s="184" t="s">
        <v>135</v>
      </c>
      <c r="E109" s="157"/>
      <c r="F109" s="40"/>
      <c r="G109" s="40"/>
      <c r="H109" s="161"/>
      <c r="I109" s="139"/>
      <c r="J109" s="139"/>
      <c r="K109" s="162"/>
      <c r="L109" s="166" t="s">
        <v>297</v>
      </c>
      <c r="M109" s="156"/>
      <c r="N109" s="156"/>
      <c r="O109" s="156"/>
      <c r="P109" s="156"/>
      <c r="Q109" s="157"/>
      <c r="R109" s="21">
        <v>30</v>
      </c>
      <c r="S109" s="21"/>
    </row>
    <row r="110" spans="1:19" ht="15.75" customHeight="1" x14ac:dyDescent="0.15">
      <c r="A110" s="194"/>
      <c r="B110" s="162"/>
      <c r="C110" s="21" t="s">
        <v>43</v>
      </c>
      <c r="D110" s="184" t="s">
        <v>298</v>
      </c>
      <c r="E110" s="157"/>
      <c r="F110" s="40"/>
      <c r="G110" s="40"/>
      <c r="H110" s="163"/>
      <c r="I110" s="164"/>
      <c r="J110" s="164"/>
      <c r="K110" s="165"/>
      <c r="L110" s="166" t="s">
        <v>299</v>
      </c>
      <c r="M110" s="156"/>
      <c r="N110" s="156"/>
      <c r="O110" s="156"/>
      <c r="P110" s="156"/>
      <c r="Q110" s="157"/>
      <c r="R110" s="21">
        <v>300</v>
      </c>
      <c r="S110" s="21"/>
    </row>
    <row r="111" spans="1:19" ht="15.75" customHeight="1" x14ac:dyDescent="0.15">
      <c r="A111" s="195"/>
      <c r="B111" s="165"/>
      <c r="C111" s="21" t="s">
        <v>76</v>
      </c>
      <c r="D111" s="184" t="s">
        <v>145</v>
      </c>
      <c r="E111" s="157"/>
      <c r="F111" s="40"/>
      <c r="G111" s="40"/>
      <c r="H111" s="21"/>
      <c r="I111" s="21"/>
      <c r="J111" s="40"/>
      <c r="K111" s="40"/>
      <c r="L111" s="166" t="s">
        <v>300</v>
      </c>
      <c r="M111" s="156"/>
      <c r="N111" s="156"/>
      <c r="O111" s="156"/>
      <c r="P111" s="156"/>
      <c r="Q111" s="157"/>
      <c r="R111" s="21">
        <v>810</v>
      </c>
      <c r="S111" s="21"/>
    </row>
    <row r="112" spans="1:19" ht="15.75" customHeight="1" x14ac:dyDescent="0.15">
      <c r="A112" s="196" t="s">
        <v>301</v>
      </c>
      <c r="B112" s="197"/>
      <c r="C112" s="21" t="s">
        <v>127</v>
      </c>
      <c r="D112" s="184" t="s">
        <v>128</v>
      </c>
      <c r="E112" s="157"/>
      <c r="F112" s="40"/>
      <c r="G112" s="40"/>
      <c r="H112" s="21"/>
      <c r="I112" s="21"/>
      <c r="J112" s="40"/>
      <c r="K112" s="40"/>
      <c r="L112" s="166" t="s">
        <v>302</v>
      </c>
      <c r="M112" s="156"/>
      <c r="N112" s="156"/>
      <c r="O112" s="156"/>
      <c r="P112" s="156"/>
      <c r="Q112" s="157"/>
      <c r="R112" s="21"/>
      <c r="S112" s="59">
        <f t="shared" ref="S112:S114" si="42">R112/300</f>
        <v>0</v>
      </c>
    </row>
    <row r="113" spans="1:19" ht="15.75" customHeight="1" x14ac:dyDescent="0.15">
      <c r="A113" s="194"/>
      <c r="B113" s="162"/>
      <c r="C113" s="21" t="s">
        <v>133</v>
      </c>
      <c r="D113" s="184" t="s">
        <v>134</v>
      </c>
      <c r="E113" s="157"/>
      <c r="F113" s="40"/>
      <c r="G113" s="40"/>
      <c r="H113" s="60" t="s">
        <v>131</v>
      </c>
      <c r="I113" s="184" t="s">
        <v>303</v>
      </c>
      <c r="J113" s="156"/>
      <c r="K113" s="157"/>
      <c r="L113" s="166" t="s">
        <v>304</v>
      </c>
      <c r="M113" s="156"/>
      <c r="N113" s="156"/>
      <c r="O113" s="156"/>
      <c r="P113" s="156"/>
      <c r="Q113" s="157"/>
      <c r="R113" s="21"/>
      <c r="S113" s="59">
        <f t="shared" si="42"/>
        <v>0</v>
      </c>
    </row>
    <row r="114" spans="1:19" ht="15.75" customHeight="1" x14ac:dyDescent="0.15">
      <c r="A114" s="194"/>
      <c r="B114" s="162"/>
      <c r="C114" s="21" t="s">
        <v>305</v>
      </c>
      <c r="D114" s="184" t="s">
        <v>139</v>
      </c>
      <c r="E114" s="157"/>
      <c r="F114" s="40"/>
      <c r="G114" s="40"/>
      <c r="H114" s="60" t="s">
        <v>136</v>
      </c>
      <c r="I114" s="184" t="s">
        <v>137</v>
      </c>
      <c r="J114" s="156"/>
      <c r="K114" s="157"/>
      <c r="L114" s="166" t="s">
        <v>306</v>
      </c>
      <c r="M114" s="156"/>
      <c r="N114" s="156"/>
      <c r="O114" s="156"/>
      <c r="P114" s="156"/>
      <c r="Q114" s="157"/>
      <c r="R114" s="21"/>
      <c r="S114" s="59">
        <f t="shared" si="42"/>
        <v>0</v>
      </c>
    </row>
    <row r="115" spans="1:19" ht="15.75" customHeight="1" x14ac:dyDescent="0.15">
      <c r="A115" s="195"/>
      <c r="B115" s="165"/>
      <c r="C115" s="21" t="s">
        <v>307</v>
      </c>
      <c r="D115" s="184" t="s">
        <v>308</v>
      </c>
      <c r="E115" s="157"/>
      <c r="F115" s="40"/>
      <c r="G115" s="40"/>
      <c r="H115" s="60" t="s">
        <v>141</v>
      </c>
      <c r="I115" s="184" t="s">
        <v>142</v>
      </c>
      <c r="J115" s="156"/>
      <c r="K115" s="157"/>
      <c r="L115" s="166"/>
      <c r="M115" s="156"/>
      <c r="N115" s="156"/>
      <c r="O115" s="156"/>
      <c r="P115" s="156"/>
      <c r="Q115" s="156"/>
      <c r="R115" s="156"/>
      <c r="S115" s="157"/>
    </row>
    <row r="116" spans="1:19" ht="15.75" customHeight="1" x14ac:dyDescent="0.15">
      <c r="A116" s="61"/>
      <c r="B116" s="61"/>
      <c r="C116" s="19" t="s">
        <v>146</v>
      </c>
      <c r="D116" s="23" t="s">
        <v>147</v>
      </c>
      <c r="E116" s="23"/>
      <c r="F116" s="23"/>
      <c r="G116" s="23"/>
      <c r="H116" s="24"/>
      <c r="I116" s="23"/>
      <c r="J116" s="23"/>
      <c r="K116" s="23"/>
      <c r="L116" s="24"/>
      <c r="M116" s="24"/>
      <c r="N116" s="24"/>
      <c r="O116" s="24"/>
      <c r="P116" s="24"/>
      <c r="Q116" s="24"/>
      <c r="R116" s="24"/>
      <c r="S116" s="24"/>
    </row>
    <row r="117" spans="1:19" ht="15.75" customHeight="1" x14ac:dyDescent="0.15"/>
    <row r="118" spans="1:19" ht="15.75" customHeight="1" x14ac:dyDescent="0.15"/>
    <row r="119" spans="1:19" ht="15.75" customHeight="1" x14ac:dyDescent="0.15"/>
    <row r="120" spans="1:19" ht="15.75" customHeight="1" x14ac:dyDescent="0.15"/>
    <row r="121" spans="1:19" ht="15.75" customHeight="1" x14ac:dyDescent="0.15"/>
    <row r="122" spans="1:19" ht="15.75" customHeight="1" x14ac:dyDescent="0.15"/>
    <row r="123" spans="1:19" ht="15.75" customHeight="1" x14ac:dyDescent="0.15"/>
    <row r="124" spans="1:19" ht="15.75" customHeight="1" x14ac:dyDescent="0.15"/>
    <row r="125" spans="1:19" ht="15.75" customHeight="1" x14ac:dyDescent="0.15"/>
    <row r="126" spans="1:19" ht="15.75" customHeight="1" x14ac:dyDescent="0.15"/>
    <row r="127" spans="1:19" ht="15.75" customHeight="1" x14ac:dyDescent="0.15"/>
    <row r="128" spans="1:19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91"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  <mergeCell ref="F5:F6"/>
    <mergeCell ref="G5:G6"/>
    <mergeCell ref="F15:F16"/>
    <mergeCell ref="G15:G16"/>
    <mergeCell ref="H5:L5"/>
    <mergeCell ref="M5:M6"/>
    <mergeCell ref="Q5:Q6"/>
    <mergeCell ref="R5:R6"/>
    <mergeCell ref="H25:L25"/>
    <mergeCell ref="M25:M26"/>
    <mergeCell ref="Q25:Q26"/>
    <mergeCell ref="R25:R2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S45:S46"/>
    <mergeCell ref="S35:S36"/>
    <mergeCell ref="A65:A66"/>
    <mergeCell ref="B65:B66"/>
    <mergeCell ref="B44:R44"/>
    <mergeCell ref="H45:L45"/>
    <mergeCell ref="M45:M46"/>
    <mergeCell ref="Q45:Q46"/>
    <mergeCell ref="R45:R46"/>
    <mergeCell ref="B54:R54"/>
    <mergeCell ref="F35:F36"/>
    <mergeCell ref="G35:G36"/>
    <mergeCell ref="H35:L35"/>
    <mergeCell ref="M35:M36"/>
    <mergeCell ref="Q35:Q36"/>
    <mergeCell ref="R35:R36"/>
    <mergeCell ref="E55:E56"/>
    <mergeCell ref="F55:F56"/>
    <mergeCell ref="H55:L55"/>
    <mergeCell ref="M55:M56"/>
    <mergeCell ref="Q55:Q56"/>
    <mergeCell ref="R55:R56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67:A83"/>
    <mergeCell ref="B67:B73"/>
    <mergeCell ref="C75:C76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27:A44"/>
    <mergeCell ref="A45:A46"/>
    <mergeCell ref="A47:A64"/>
    <mergeCell ref="B57:B63"/>
    <mergeCell ref="B96:B97"/>
    <mergeCell ref="C96:C97"/>
    <mergeCell ref="D96:D97"/>
    <mergeCell ref="E96:E97"/>
    <mergeCell ref="F96:F97"/>
    <mergeCell ref="G96:G97"/>
    <mergeCell ref="D75:D76"/>
    <mergeCell ref="E75:E76"/>
    <mergeCell ref="F75:F76"/>
    <mergeCell ref="G75:G76"/>
    <mergeCell ref="F85:F86"/>
    <mergeCell ref="G85:G86"/>
    <mergeCell ref="G91:G92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O102:O103"/>
    <mergeCell ref="H91:H92"/>
    <mergeCell ref="I91:I92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Q85:Q86"/>
    <mergeCell ref="R85:R86"/>
    <mergeCell ref="S85:S86"/>
    <mergeCell ref="K91:K92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85:B86"/>
    <mergeCell ref="B87:B94"/>
    <mergeCell ref="C91:C92"/>
    <mergeCell ref="P102:P103"/>
    <mergeCell ref="Q102:Q103"/>
    <mergeCell ref="R102:R103"/>
    <mergeCell ref="S102:S103"/>
    <mergeCell ref="A107:S107"/>
    <mergeCell ref="H108:K110"/>
    <mergeCell ref="L110:Q110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</mergeCells>
  <dataValidations count="3">
    <dataValidation type="list" allowBlank="1" showErrorMessage="1" sqref="G7:G12 G17:G22 G27:G32 G37:G42 G47:G52 G57:G62 G67:G72 G77:G82 G87:G91 G93 G98:G102 G104" xr:uid="{00000000-0002-0000-0100-000000000000}">
      <formula1>"English,Kurdish,Arabic"</formula1>
    </dataValidation>
    <dataValidation type="list" allowBlank="1" sqref="R7:R12 R17:R22 R27:R32 R37:R42 R47:R52 R57:R62 R67:R72 R77:R82 R87:R91 R93 R98:R102 R104" xr:uid="{00000000-0002-0000-0100-000001000000}">
      <formula1>"B,C,S,E"</formula1>
    </dataValidation>
    <dataValidation type="list" allowBlank="1" showErrorMessage="1" sqref="M7:M12 M17:M22 M27:M32 M37:M42 M47:M52 M57:M62 M67:M72 M77:M82 M87:M91 M93 M98:M102 M104" xr:uid="{00000000-0002-0000-0100-000002000000}">
      <formula1>"2,3,4,5,6,7,8,9,10"</formula1>
    </dataValidation>
  </dataValidations>
  <printOptions horizontalCentered="1" gridLines="1"/>
  <pageMargins left="0.25" right="0.25" top="0.55728789967112013" bottom="0.61808294327160584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ECTS=25hr_template</vt:lpstr>
      <vt:lpstr>DPHR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2025-06-21T00:21:55Z</cp:lastPrinted>
  <dcterms:created xsi:type="dcterms:W3CDTF">2023-06-19T20:03:22Z</dcterms:created>
  <dcterms:modified xsi:type="dcterms:W3CDTF">2025-08-12T22:23:53Z</dcterms:modified>
</cp:coreProperties>
</file>